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HOA KT\NTCM\NNMU 47\"/>
    </mc:Choice>
  </mc:AlternateContent>
  <bookViews>
    <workbookView xWindow="0" yWindow="0" windowWidth="28800" windowHeight="12315" activeTab="1"/>
  </bookViews>
  <sheets>
    <sheet name="Thống kê ủng hộ" sheetId="1" r:id="rId1"/>
    <sheet name="Báo cáo thu chi" sheetId="2" r:id="rId2"/>
    <sheet name="Quyết toán vật tư" sheetId="3" r:id="rId3"/>
  </sheets>
  <calcPr calcId="162913"/>
</workbook>
</file>

<file path=xl/calcChain.xml><?xml version="1.0" encoding="utf-8"?>
<calcChain xmlns="http://schemas.openxmlformats.org/spreadsheetml/2006/main">
  <c r="F11" i="2" l="1"/>
  <c r="E11" i="2"/>
  <c r="F54" i="1" l="1"/>
  <c r="H4" i="3" l="1"/>
  <c r="H5" i="3"/>
  <c r="H6" i="3"/>
  <c r="H7" i="3"/>
  <c r="H8" i="3"/>
  <c r="H9" i="3"/>
  <c r="H10" i="3"/>
  <c r="H11" i="3"/>
  <c r="H12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N59" i="3" l="1"/>
  <c r="F49" i="1"/>
  <c r="T59" i="3" l="1"/>
  <c r="N61" i="3" l="1"/>
  <c r="I54" i="1" l="1"/>
</calcChain>
</file>

<file path=xl/sharedStrings.xml><?xml version="1.0" encoding="utf-8"?>
<sst xmlns="http://schemas.openxmlformats.org/spreadsheetml/2006/main" count="358" uniqueCount="216">
  <si>
    <t>STT</t>
  </si>
  <si>
    <t>NT</t>
  </si>
  <si>
    <t>TÊN/ NICK</t>
  </si>
  <si>
    <t>SỐ TIỀN</t>
  </si>
  <si>
    <t>Le Thuy Duong</t>
  </si>
  <si>
    <t>TỔNG CỘNG</t>
  </si>
  <si>
    <t>VNĐ</t>
  </si>
  <si>
    <t>NỘI DUNG</t>
  </si>
  <si>
    <t>Que Tra</t>
  </si>
  <si>
    <t>THU</t>
  </si>
  <si>
    <t>CHI</t>
  </si>
  <si>
    <t>Người nhận tiền</t>
  </si>
  <si>
    <t>CÒN LẠI TẠI QUỸ 1501</t>
  </si>
  <si>
    <t>09/10</t>
  </si>
  <si>
    <t>Milchele du va GD</t>
  </si>
  <si>
    <t>21/10</t>
  </si>
  <si>
    <t>Kim Bang</t>
  </si>
  <si>
    <t>22/10</t>
  </si>
  <si>
    <t>Sen Trang</t>
  </si>
  <si>
    <t>Doan The Phuong</t>
  </si>
  <si>
    <t>Nguyen Thi Ngan</t>
  </si>
  <si>
    <t>Nguyen Thi Huong</t>
  </si>
  <si>
    <t>Hai san sach Ha Long</t>
  </si>
  <si>
    <t>23/10</t>
  </si>
  <si>
    <t>Vu Ngoc Thuy</t>
  </si>
  <si>
    <t>Gia dinh Cam Ha</t>
  </si>
  <si>
    <t>Blossom</t>
  </si>
  <si>
    <t>Yen Ta</t>
  </si>
  <si>
    <t>24/10</t>
  </si>
  <si>
    <t>Nguyen Xuan Son</t>
  </si>
  <si>
    <t>Quỹ NNMU47 đã nhận tạm ứng lần 1</t>
  </si>
  <si>
    <t>Tuyet Nguyen</t>
  </si>
  <si>
    <t>25/10</t>
  </si>
  <si>
    <t>Le Thi Thu Nga</t>
  </si>
  <si>
    <t>26/10</t>
  </si>
  <si>
    <t>Do Thi Chung Soc Son</t>
  </si>
  <si>
    <t>27/10</t>
  </si>
  <si>
    <t>Me Ti Tom</t>
  </si>
  <si>
    <t>Dao Huong</t>
  </si>
  <si>
    <t>29/10</t>
  </si>
  <si>
    <t>Chi Hoa Nguyen</t>
  </si>
  <si>
    <t>Nguyen Van Trung</t>
  </si>
  <si>
    <r>
      <rPr>
        <b/>
        <sz val="16"/>
        <color rgb="FFFF0000"/>
        <rFont val="Times New Roman"/>
        <family val="1"/>
      </rPr>
      <t>NTCM - BÁO CÁO THU CHI  NNMU47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GĐ mẹ con cụ Nguyễn Thị Khuyên
Quảng Giao, Quảng Xương, Thanh Hóa</t>
    </r>
  </si>
  <si>
    <t>01/11</t>
  </si>
  <si>
    <t>TU ALNY</t>
  </si>
  <si>
    <t>Ca Kinh</t>
  </si>
  <si>
    <t>07/11</t>
  </si>
  <si>
    <t>05/11</t>
  </si>
  <si>
    <t>08/11</t>
  </si>
  <si>
    <t>Em Phuong Dong</t>
  </si>
  <si>
    <t>15/12</t>
  </si>
  <si>
    <t>Mai Huong (1tr); Viet To (500k); Dung Ninh (500k); Sinh Dong (500k)</t>
  </si>
  <si>
    <t>Chi Trinh Ha</t>
  </si>
  <si>
    <t>17/12</t>
  </si>
  <si>
    <t>Le Ngoc Tinh va gia dinh</t>
  </si>
  <si>
    <t>Ủy ban xã Quảng Giao</t>
  </si>
  <si>
    <t>Nông thôn tập thể xã</t>
  </si>
  <si>
    <t>18/11</t>
  </si>
  <si>
    <t>Quỹ NNMU47 đã nhận tạm ứng lần 2</t>
  </si>
  <si>
    <t xml:space="preserve"> </t>
  </si>
  <si>
    <t xml:space="preserve">Xi măng ( 1 bao ) </t>
  </si>
  <si>
    <t xml:space="preserve">Gạch đặc ( 10 viên ) </t>
  </si>
  <si>
    <t xml:space="preserve">Xi măng ( 2,4 tấn ) </t>
  </si>
  <si>
    <t>Sắt D16 ( 40kg)</t>
  </si>
  <si>
    <t xml:space="preserve">Thép Ly + đinh  ( 4kg ) </t>
  </si>
  <si>
    <t xml:space="preserve">Đá 1,2 ( 2,2m3) 1 xe </t>
  </si>
  <si>
    <t>Sắt D12 HP ( 12 kg)</t>
  </si>
  <si>
    <t>Phi 110 thoát TP ( 4 cây )</t>
  </si>
  <si>
    <t>Cút 110 TP ( 2 cái )</t>
  </si>
  <si>
    <t>Keo 50g ( 1 tiếp )</t>
  </si>
  <si>
    <t>Phi 90 thoát TP ( 1 cây )</t>
  </si>
  <si>
    <t>Cút 90 TP ( 1 cái )</t>
  </si>
  <si>
    <t xml:space="preserve">Phi 48 thoát ( 1m ) </t>
  </si>
  <si>
    <t>Lưỡi cưa tốt  ( 1 cái )</t>
  </si>
  <si>
    <t>Cáp điện nguồn 2*6 ( 50m)</t>
  </si>
  <si>
    <t>Xi măng ( 2.4 tấn )</t>
  </si>
  <si>
    <t xml:space="preserve">30*60*1.1nq ( 20 cây ) </t>
  </si>
  <si>
    <t>Que hàn  ( 1 bó )</t>
  </si>
  <si>
    <t xml:space="preserve">Đá cắt to xịn ( 1 viên ) </t>
  </si>
  <si>
    <t>Tai khóa ( 20 cái )</t>
  </si>
  <si>
    <t xml:space="preserve">Ốc nở ( 20 cái ) </t>
  </si>
  <si>
    <t xml:space="preserve">30*60*1.1nq ( 5 cây ) </t>
  </si>
  <si>
    <t>chổi nhỏ ( 1 cái )</t>
  </si>
  <si>
    <t>Sơn chống rỉ ghi indo ( 1 lọ )</t>
  </si>
  <si>
    <t>Máng inõ 300*400( 10*kg )</t>
  </si>
  <si>
    <t>Xốp 035 ngói xanh việt nhạt M2 x (3,75*19 tấm ) 78,380</t>
  </si>
  <si>
    <t>Đinh 10 nhúng ( 4 gói )</t>
  </si>
  <si>
    <t>Biên 300, 035 Hòa phát xanh (16m )</t>
  </si>
  <si>
    <t>A500ap ( 2 lọ )</t>
  </si>
  <si>
    <t xml:space="preserve">Nóc ngói 400, 035 việt nhật ( 10 m ) </t>
  </si>
  <si>
    <t>Phích Cắm chống cháy  ( 02 cái )</t>
  </si>
  <si>
    <t>ổ cắm 3 chống cháy ( 01 cái )</t>
  </si>
  <si>
    <t>ống 60 thoát ( 1m )</t>
  </si>
  <si>
    <t>ống 110 thoát ( 1 cây )</t>
  </si>
  <si>
    <t>Tê 110 ( 01 cái )</t>
  </si>
  <si>
    <t>Tê cong 110 ( 01 cái )</t>
  </si>
  <si>
    <t>Tê 110/42  ( 01 cái )</t>
  </si>
  <si>
    <t>chếch 110 ( 1 cái )</t>
  </si>
  <si>
    <t>Cút 90 TP ( 5 cái )</t>
  </si>
  <si>
    <t>Cút 110 TP ( 1 cái )</t>
  </si>
  <si>
    <t>keo to ( 3 típ )</t>
  </si>
  <si>
    <t>Tê 110/48 ( 1 cái )</t>
  </si>
  <si>
    <t xml:space="preserve">Bịch 110 ( 2 cái ) </t>
  </si>
  <si>
    <t xml:space="preserve">Bịch 90 ( 1 cái ) </t>
  </si>
  <si>
    <t>Xi măng ( 1,5 tấn )</t>
  </si>
  <si>
    <t>Gạch ốp nền nhà  ( 73m)</t>
  </si>
  <si>
    <t>Gạch chống trơn nhà tắm ( 5m )</t>
  </si>
  <si>
    <t>Xi măng ( 1 tấn )</t>
  </si>
  <si>
    <t>Số lượng</t>
  </si>
  <si>
    <t>Đơn giá</t>
  </si>
  <si>
    <t>Thành tiền</t>
  </si>
  <si>
    <t>ĐVT</t>
  </si>
  <si>
    <t>Bao</t>
  </si>
  <si>
    <t>Viên</t>
  </si>
  <si>
    <t>Tấn</t>
  </si>
  <si>
    <t>Kg</t>
  </si>
  <si>
    <t>Cây</t>
  </si>
  <si>
    <t>Cái</t>
  </si>
  <si>
    <t>Bó</t>
  </si>
  <si>
    <t>Lọ</t>
  </si>
  <si>
    <t>Gói</t>
  </si>
  <si>
    <t>Xe</t>
  </si>
  <si>
    <t>Mét</t>
  </si>
  <si>
    <t>M2</t>
  </si>
  <si>
    <t>Tuýp</t>
  </si>
  <si>
    <t xml:space="preserve">Bệ xí nhà vệ sinh </t>
  </si>
  <si>
    <t xml:space="preserve"> Vòi đồng 21 Dekko ( 1 cái )</t>
  </si>
  <si>
    <t>Ghen ruột gà D20 ( 30m )</t>
  </si>
  <si>
    <t>Tê lệch inox ren ngoài 15 ( 1 cái )</t>
  </si>
  <si>
    <t>Ga sàn 120 Linax 90.110 ( 2 cái )</t>
  </si>
  <si>
    <t>Bộ xịt hộp nhựa Osaka  ( 1 cái )</t>
  </si>
  <si>
    <t>Đai ôm ống phi 27 ( 6 cái )</t>
  </si>
  <si>
    <t>Vít chìm 4*3 ( 0,1 kg )</t>
  </si>
  <si>
    <t>Nở 3 ( 1 bịch )</t>
  </si>
  <si>
    <t>Ren ngoài 21 ( 1 cái )</t>
  </si>
  <si>
    <t>Cút 21, 27 (6 cái )</t>
  </si>
  <si>
    <t>Côn thu 4827( 1 cái )</t>
  </si>
  <si>
    <t>Cút gen trong wufeng 2721 (1 cái )</t>
  </si>
  <si>
    <t>Khóa nhựa PVC JR tay trắng 21 ( 1 cái )</t>
  </si>
  <si>
    <t>Khóa nhựa PVC JR tay trắng 48 ( 1 cái )</t>
  </si>
  <si>
    <t>Hạt đèn báo Sunmax ( 1 cái )</t>
  </si>
  <si>
    <t>Dây 1*1.0 Trần Phú ( 65m )</t>
  </si>
  <si>
    <t>Dây 1*1.5 Trần Phú ( 20m )</t>
  </si>
  <si>
    <t>Đế đơn ( 13 cái )</t>
  </si>
  <si>
    <t xml:space="preserve">Át 2F40A Sino đỏ ( 1 cái ) </t>
  </si>
  <si>
    <t xml:space="preserve">Át 1F32A Sino đỏ ( 2 cái ) </t>
  </si>
  <si>
    <t>Mặt 2 ổ 2 chấu ( 6 cái )</t>
  </si>
  <si>
    <t>Mặt 2 ổ + 2 lỗ ( 4 cái )</t>
  </si>
  <si>
    <t>Mặt 3 NiVal ( 2 cái )</t>
  </si>
  <si>
    <t>Mặt 1 ổ , 2 chấu ( 2 cái )</t>
  </si>
  <si>
    <t>Mặt Át Khối Sunmax ( 1 cái )</t>
  </si>
  <si>
    <t>Khối Át Panasonc 10/40A (1 cái )</t>
  </si>
  <si>
    <t>Dây 1*2,5 Trần Phú (102m)</t>
  </si>
  <si>
    <t>Mica 1,2m 36W Dekko (2 cái)</t>
  </si>
  <si>
    <t xml:space="preserve">Bulb 20W Led Việt ( 4 cái ) </t>
  </si>
  <si>
    <t>Đui Vát W55-2 (4 cái)</t>
  </si>
  <si>
    <t>Hạt công tắc Sunmax (9 cái)</t>
  </si>
  <si>
    <t>Hạt đèn báo Sunmax ( 2 cái )</t>
  </si>
  <si>
    <t>Nối điện 20 ( 20 cái )</t>
  </si>
  <si>
    <t>Nối 27 PVC tiền phong (2 cái )</t>
  </si>
  <si>
    <t>Cút 27 (8 cái)</t>
  </si>
  <si>
    <t>Ghen ruột gà D20 ( 25m )</t>
  </si>
  <si>
    <t>Ống 48 C1 Tiền Phong ( 1 cây )</t>
  </si>
  <si>
    <t>Tê 27 ( 3 cái)</t>
  </si>
  <si>
    <t>Ống tránh 25 ( 1 cái )</t>
  </si>
  <si>
    <t>Cây Sen (1 cái )</t>
  </si>
  <si>
    <t>Keo 50g ( 2 tiếp )</t>
  </si>
  <si>
    <t xml:space="preserve">Khóa nhựa PVC 27 ( 1 cái ) </t>
  </si>
  <si>
    <t>Cút 34 ( 4 cái )</t>
  </si>
  <si>
    <t>Cút 42 (2 cái )</t>
  </si>
  <si>
    <t>Chếch 42 (4 cái )</t>
  </si>
  <si>
    <t>Cút Ren trong 27 ( 5 cái )</t>
  </si>
  <si>
    <t xml:space="preserve">Tê thu 4827 ( 3 cái ) </t>
  </si>
  <si>
    <t>Ống Nóng 25 ( 1 cây )</t>
  </si>
  <si>
    <t>ống 42 thoát sino (0,5 cây )</t>
  </si>
  <si>
    <t xml:space="preserve">ống 27 c2 tiền phong ( 1 cây ) </t>
  </si>
  <si>
    <t>ống 34 C2 tiền phong  ( 1 cây )</t>
  </si>
  <si>
    <t xml:space="preserve">Mũi khoan đa năng 6 ( 1 cái ) </t>
  </si>
  <si>
    <t xml:space="preserve">Đế đôi (1 cái ) </t>
  </si>
  <si>
    <t xml:space="preserve">Tủ 2/4 Sino ( 1 cái ) </t>
  </si>
  <si>
    <t xml:space="preserve">Ruột gà 25 ( 3m) </t>
  </si>
  <si>
    <t xml:space="preserve">Cửa nhà chính , 2 cửa sổ </t>
  </si>
  <si>
    <t>Túi</t>
  </si>
  <si>
    <t>Cuộn</t>
  </si>
  <si>
    <r>
      <rPr>
        <b/>
        <sz val="16"/>
        <color rgb="FFFF0000"/>
        <rFont val="Times New Roman"/>
        <family val="1"/>
      </rPr>
      <t>NTCM - QUYẾT TOÁN VẬT TƯ, NHÂN CÔNG NNMU47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GĐ mẹ con cụ Nguyễn Thị Khuyên
Quảng Giao, Quảng Xương, Thanh Hóa</t>
    </r>
  </si>
  <si>
    <t>Quyết toán nhân công</t>
  </si>
  <si>
    <t>TỔNG CỘNG VẬT TƯ &amp; NHÂN CÔNG</t>
  </si>
  <si>
    <t>Chị TÌNH TRÂN (cung cấp vật liệu) ủng hộ NNMU 47
(Trừ vào tiền vật tư)</t>
  </si>
  <si>
    <t xml:space="preserve">Băng dính Nano (3 cuộn) </t>
  </si>
  <si>
    <t>QUYẾT TOÁN VẬT TƯ &amp; NHÂN CÔNG</t>
  </si>
  <si>
    <t>Nhận tạm ứng lần 1 từ quỹ 1501</t>
  </si>
  <si>
    <t>Nhận tạm ứng lần 2 từ quỹ 1501</t>
  </si>
  <si>
    <t>ỦNG HỘ HIỆN VẬT</t>
  </si>
  <si>
    <t>NỘI DUNG U/H</t>
  </si>
  <si>
    <t>Đội ngũ HTCons</t>
  </si>
  <si>
    <t>Thiết kế bản vẽ thi công</t>
  </si>
  <si>
    <t>Công ty Tân Á Đại Thành</t>
  </si>
  <si>
    <t>Ngọc Tình PC</t>
  </si>
  <si>
    <t>Tài trợ toàn bộ sơn</t>
  </si>
  <si>
    <t>Biển trao nhà (2 cái)</t>
  </si>
  <si>
    <t>Cát, gạch</t>
  </si>
  <si>
    <t>Anh Phong (cháu ngoại bà Khuyên)</t>
  </si>
  <si>
    <t>19/12</t>
  </si>
  <si>
    <t>NGUYEN VIET BAC</t>
  </si>
  <si>
    <r>
      <rPr>
        <b/>
        <sz val="14"/>
        <color rgb="FFFF0000"/>
        <rFont val="Times New Roman"/>
        <family val="1"/>
      </rPr>
      <t>NTCM - THỐNG KÊ ỦNG HỘ NNMU47</t>
    </r>
    <r>
      <rPr>
        <b/>
        <sz val="14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GĐ mẹ con cụ Nguyễn Thị Khuyên - Quảng Giao, Quảng Xương, Thanh Hóa</t>
    </r>
    <r>
      <rPr>
        <b/>
        <sz val="14"/>
        <color theme="1"/>
        <rFont val="Times New Roman"/>
        <family val="1"/>
      </rPr>
      <t xml:space="preserve">
</t>
    </r>
    <r>
      <rPr>
        <b/>
        <i/>
        <sz val="12"/>
        <color theme="1"/>
        <rFont val="Times New Roman"/>
        <family val="1"/>
      </rPr>
      <t>(Tính đến 11h12 ngày 19/12/2024)</t>
    </r>
  </si>
  <si>
    <t>20/12</t>
  </si>
  <si>
    <t>Quỹ NNMU47 đã nhận tạm ứng lần 3</t>
  </si>
  <si>
    <t>Nhận tạm ứng lần 3 từ quỹ 1501</t>
  </si>
  <si>
    <t xml:space="preserve">Thanh toán tiền vật liệu xây dựng , điện, nước </t>
  </si>
  <si>
    <t>Thanh toán tiền làm cửa</t>
  </si>
  <si>
    <t xml:space="preserve">Thanh toán tiền mái tôn </t>
  </si>
  <si>
    <t>Nguyễn Thị Trâm 
SĐT 0972956778</t>
  </si>
  <si>
    <t>Nguyễn Huy Kỳ 
SĐT 0972339754</t>
  </si>
  <si>
    <t>Nguyễn Danh Triều 
SĐT 0969252838</t>
  </si>
  <si>
    <t>Lê Thị Gái
SĐT 0988045788</t>
  </si>
  <si>
    <t>Thanh toán tiền nhân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</si>
</sst>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_);_(* \(#,##0\);_(* &quot;-&quot;??_);_(@_)"/>
    <numFmt numFmtId="165" formatCode="dd/mm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0070C0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70C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auto="1"/>
      </left>
      <right/>
      <top style="slantDashDot">
        <color auto="1"/>
      </top>
      <bottom style="thin">
        <color auto="1"/>
      </bottom>
      <diagonal/>
    </border>
    <border>
      <left/>
      <right/>
      <top style="slantDashDot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/>
      <right style="slantDashDot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slantDashDot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64" fontId="6" fillId="2" borderId="3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4" fontId="2" fillId="0" borderId="3" xfId="1" applyNumberFormat="1" applyFont="1" applyBorder="1" applyAlignment="1">
      <alignment vertical="center"/>
    </xf>
    <xf numFmtId="164" fontId="2" fillId="0" borderId="2" xfId="1" applyNumberFormat="1" applyFont="1" applyBorder="1" applyAlignment="1">
      <alignment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0" fontId="2" fillId="0" borderId="9" xfId="0" quotePrefix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10" fillId="0" borderId="13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vertical="center"/>
    </xf>
    <xf numFmtId="164" fontId="10" fillId="0" borderId="2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vertical="center"/>
    </xf>
    <xf numFmtId="164" fontId="4" fillId="3" borderId="8" xfId="0" applyNumberFormat="1" applyFont="1" applyFill="1" applyBorder="1" applyAlignment="1">
      <alignment vertical="center"/>
    </xf>
    <xf numFmtId="164" fontId="6" fillId="2" borderId="2" xfId="1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37" fontId="9" fillId="3" borderId="7" xfId="1" applyNumberFormat="1" applyFont="1" applyFill="1" applyBorder="1" applyAlignment="1">
      <alignment horizontal="right" vertical="center"/>
    </xf>
    <xf numFmtId="0" fontId="2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64" fontId="2" fillId="0" borderId="2" xfId="1" quotePrefix="1" applyNumberFormat="1" applyFont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4" fillId="3" borderId="19" xfId="0" applyFont="1" applyFill="1" applyBorder="1" applyAlignment="1">
      <alignment vertical="center"/>
    </xf>
    <xf numFmtId="0" fontId="6" fillId="2" borderId="1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center"/>
    </xf>
    <xf numFmtId="165" fontId="2" fillId="0" borderId="2" xfId="0" quotePrefix="1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4" fontId="10" fillId="0" borderId="2" xfId="1" applyNumberFormat="1" applyFont="1" applyBorder="1" applyAlignment="1">
      <alignment horizontal="center" vertical="center"/>
    </xf>
    <xf numFmtId="164" fontId="10" fillId="0" borderId="3" xfId="1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164" fontId="13" fillId="0" borderId="3" xfId="1" applyNumberFormat="1" applyFont="1" applyBorder="1" applyAlignment="1">
      <alignment vertical="center"/>
    </xf>
    <xf numFmtId="0" fontId="7" fillId="0" borderId="2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4" fontId="4" fillId="0" borderId="7" xfId="1" applyNumberFormat="1" applyFont="1" applyBorder="1" applyAlignment="1">
      <alignment horizontal="center" vertical="center"/>
    </xf>
    <xf numFmtId="164" fontId="4" fillId="0" borderId="8" xfId="1" applyNumberFormat="1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165" fontId="7" fillId="0" borderId="12" xfId="0" applyNumberFormat="1" applyFont="1" applyBorder="1" applyAlignment="1">
      <alignment vertical="center" wrapText="1"/>
    </xf>
    <xf numFmtId="0" fontId="9" fillId="0" borderId="7" xfId="0" applyFont="1" applyBorder="1" applyAlignment="1">
      <alignment vertical="center"/>
    </xf>
    <xf numFmtId="164" fontId="9" fillId="0" borderId="7" xfId="1" applyNumberFormat="1" applyFont="1" applyBorder="1" applyAlignment="1">
      <alignment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64" fontId="4" fillId="0" borderId="3" xfId="0" applyNumberFormat="1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152400</xdr:rowOff>
    </xdr:from>
    <xdr:to>
      <xdr:col>2</xdr:col>
      <xdr:colOff>400050</xdr:colOff>
      <xdr:row>1</xdr:row>
      <xdr:rowOff>866775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257175"/>
          <a:ext cx="714375" cy="714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2</xdr:col>
      <xdr:colOff>495300</xdr:colOff>
      <xdr:row>1</xdr:row>
      <xdr:rowOff>876300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142875"/>
          <a:ext cx="828675" cy="8286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</xdr:row>
      <xdr:rowOff>38100</xdr:rowOff>
    </xdr:from>
    <xdr:to>
      <xdr:col>3</xdr:col>
      <xdr:colOff>628650</xdr:colOff>
      <xdr:row>1</xdr:row>
      <xdr:rowOff>942975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6725" y="133350"/>
          <a:ext cx="1047750" cy="90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5"/>
  <sheetViews>
    <sheetView topLeftCell="A28" zoomScaleNormal="100" workbookViewId="0">
      <selection activeCell="A56" sqref="A56:K63"/>
    </sheetView>
  </sheetViews>
  <sheetFormatPr defaultRowHeight="15.75" x14ac:dyDescent="0.25"/>
  <cols>
    <col min="1" max="1" width="1.5703125" style="1" customWidth="1"/>
    <col min="2" max="2" width="5.140625" style="1" bestFit="1" customWidth="1"/>
    <col min="3" max="3" width="6.140625" style="2" bestFit="1" customWidth="1"/>
    <col min="4" max="4" width="34.28515625" style="1" customWidth="1"/>
    <col min="5" max="5" width="29.42578125" style="1" customWidth="1"/>
    <col min="6" max="6" width="19.7109375" style="3" bestFit="1" customWidth="1"/>
    <col min="7" max="7" width="5.140625" style="3" hidden="1" customWidth="1"/>
    <col min="8" max="8" width="6.140625" style="3" hidden="1" customWidth="1"/>
    <col min="9" max="9" width="48.5703125" style="3" hidden="1" customWidth="1"/>
    <col min="10" max="10" width="12.42578125" style="3" hidden="1" customWidth="1"/>
    <col min="11" max="11" width="1.28515625" style="1" customWidth="1"/>
    <col min="12" max="12" width="9.140625" style="1"/>
    <col min="13" max="13" width="12.7109375" style="1" bestFit="1" customWidth="1"/>
    <col min="14" max="16384" width="9.140625" style="1"/>
  </cols>
  <sheetData>
    <row r="1" spans="2:10" ht="8.25" customHeight="1" thickBot="1" x14ac:dyDescent="0.3"/>
    <row r="2" spans="2:10" ht="77.25" customHeight="1" x14ac:dyDescent="0.25">
      <c r="B2" s="87" t="s">
        <v>204</v>
      </c>
      <c r="C2" s="88"/>
      <c r="D2" s="88"/>
      <c r="E2" s="88"/>
      <c r="F2" s="89"/>
      <c r="G2" s="38"/>
      <c r="H2" s="38"/>
      <c r="I2" s="38"/>
      <c r="J2" s="39"/>
    </row>
    <row r="3" spans="2:10" s="7" customFormat="1" ht="18.75" customHeight="1" x14ac:dyDescent="0.25">
      <c r="B3" s="4" t="s">
        <v>0</v>
      </c>
      <c r="C3" s="5" t="s">
        <v>1</v>
      </c>
      <c r="D3" s="90" t="s">
        <v>2</v>
      </c>
      <c r="E3" s="90"/>
      <c r="F3" s="6" t="s">
        <v>3</v>
      </c>
      <c r="G3" s="43" t="s">
        <v>0</v>
      </c>
      <c r="H3" s="5" t="s">
        <v>1</v>
      </c>
      <c r="I3" s="5" t="s">
        <v>2</v>
      </c>
      <c r="J3" s="6" t="s">
        <v>3</v>
      </c>
    </row>
    <row r="4" spans="2:10" x14ac:dyDescent="0.25">
      <c r="B4" s="8">
        <v>1</v>
      </c>
      <c r="C4" s="9" t="s">
        <v>13</v>
      </c>
      <c r="D4" s="91" t="s">
        <v>203</v>
      </c>
      <c r="E4" s="91"/>
      <c r="F4" s="11">
        <v>50000000</v>
      </c>
      <c r="G4" s="44">
        <v>46</v>
      </c>
      <c r="H4" s="9"/>
      <c r="I4" s="10"/>
      <c r="J4" s="11"/>
    </row>
    <row r="5" spans="2:10" x14ac:dyDescent="0.25">
      <c r="B5" s="8">
        <v>2</v>
      </c>
      <c r="C5" s="9" t="s">
        <v>13</v>
      </c>
      <c r="D5" s="91" t="s">
        <v>14</v>
      </c>
      <c r="E5" s="91"/>
      <c r="F5" s="11">
        <v>5000000</v>
      </c>
      <c r="G5" s="44">
        <v>47</v>
      </c>
      <c r="H5" s="9"/>
      <c r="I5" s="10"/>
      <c r="J5" s="11"/>
    </row>
    <row r="6" spans="2:10" x14ac:dyDescent="0.25">
      <c r="B6" s="8">
        <v>3</v>
      </c>
      <c r="C6" s="9" t="s">
        <v>15</v>
      </c>
      <c r="D6" s="91" t="s">
        <v>16</v>
      </c>
      <c r="E6" s="91"/>
      <c r="F6" s="11">
        <v>1000000</v>
      </c>
      <c r="G6" s="44">
        <v>48</v>
      </c>
      <c r="H6" s="9"/>
      <c r="I6" s="10"/>
      <c r="J6" s="11"/>
    </row>
    <row r="7" spans="2:10" x14ac:dyDescent="0.25">
      <c r="B7" s="8">
        <v>4</v>
      </c>
      <c r="C7" s="9" t="s">
        <v>17</v>
      </c>
      <c r="D7" s="91" t="s">
        <v>4</v>
      </c>
      <c r="E7" s="91"/>
      <c r="F7" s="11">
        <v>300000</v>
      </c>
      <c r="G7" s="44">
        <v>49</v>
      </c>
      <c r="H7" s="9"/>
      <c r="I7" s="10"/>
      <c r="J7" s="11"/>
    </row>
    <row r="8" spans="2:10" x14ac:dyDescent="0.25">
      <c r="B8" s="8">
        <v>5</v>
      </c>
      <c r="C8" s="9" t="s">
        <v>17</v>
      </c>
      <c r="D8" s="91" t="s">
        <v>8</v>
      </c>
      <c r="E8" s="91"/>
      <c r="F8" s="11">
        <v>1000000</v>
      </c>
      <c r="G8" s="44">
        <v>50</v>
      </c>
      <c r="H8" s="9"/>
      <c r="I8" s="10"/>
      <c r="J8" s="11"/>
    </row>
    <row r="9" spans="2:10" x14ac:dyDescent="0.25">
      <c r="B9" s="8">
        <v>6</v>
      </c>
      <c r="C9" s="9" t="s">
        <v>17</v>
      </c>
      <c r="D9" s="91" t="s">
        <v>18</v>
      </c>
      <c r="E9" s="91"/>
      <c r="F9" s="11">
        <v>500000</v>
      </c>
      <c r="G9" s="44">
        <v>51</v>
      </c>
      <c r="H9" s="9"/>
      <c r="I9" s="10"/>
      <c r="J9" s="11"/>
    </row>
    <row r="10" spans="2:10" x14ac:dyDescent="0.25">
      <c r="B10" s="8">
        <v>7</v>
      </c>
      <c r="C10" s="9" t="s">
        <v>17</v>
      </c>
      <c r="D10" s="91" t="s">
        <v>19</v>
      </c>
      <c r="E10" s="91"/>
      <c r="F10" s="11">
        <v>1000000</v>
      </c>
      <c r="G10" s="44">
        <v>52</v>
      </c>
      <c r="H10" s="9"/>
      <c r="I10" s="10"/>
      <c r="J10" s="11"/>
    </row>
    <row r="11" spans="2:10" x14ac:dyDescent="0.25">
      <c r="B11" s="8">
        <v>8</v>
      </c>
      <c r="C11" s="9" t="s">
        <v>17</v>
      </c>
      <c r="D11" s="91" t="s">
        <v>20</v>
      </c>
      <c r="E11" s="91"/>
      <c r="F11" s="11">
        <v>200000</v>
      </c>
      <c r="G11" s="44">
        <v>53</v>
      </c>
      <c r="H11" s="9"/>
      <c r="I11" s="10"/>
      <c r="J11" s="11"/>
    </row>
    <row r="12" spans="2:10" x14ac:dyDescent="0.25">
      <c r="B12" s="8">
        <v>9</v>
      </c>
      <c r="C12" s="9" t="s">
        <v>17</v>
      </c>
      <c r="D12" s="91" t="s">
        <v>21</v>
      </c>
      <c r="E12" s="91"/>
      <c r="F12" s="11">
        <v>300000</v>
      </c>
      <c r="G12" s="44">
        <v>54</v>
      </c>
      <c r="H12" s="9"/>
      <c r="I12" s="12"/>
      <c r="J12" s="11"/>
    </row>
    <row r="13" spans="2:10" x14ac:dyDescent="0.25">
      <c r="B13" s="8">
        <v>10</v>
      </c>
      <c r="C13" s="9" t="s">
        <v>17</v>
      </c>
      <c r="D13" s="91" t="s">
        <v>22</v>
      </c>
      <c r="E13" s="91"/>
      <c r="F13" s="11">
        <v>500000</v>
      </c>
      <c r="G13" s="44">
        <v>55</v>
      </c>
      <c r="H13" s="9"/>
      <c r="I13" s="12"/>
      <c r="J13" s="11"/>
    </row>
    <row r="14" spans="2:10" x14ac:dyDescent="0.25">
      <c r="B14" s="8">
        <v>11</v>
      </c>
      <c r="C14" s="9" t="s">
        <v>23</v>
      </c>
      <c r="D14" s="91" t="s">
        <v>24</v>
      </c>
      <c r="E14" s="91"/>
      <c r="F14" s="11">
        <v>500000</v>
      </c>
      <c r="G14" s="44">
        <v>56</v>
      </c>
      <c r="H14" s="9"/>
      <c r="I14" s="12"/>
      <c r="J14" s="11"/>
    </row>
    <row r="15" spans="2:10" x14ac:dyDescent="0.25">
      <c r="B15" s="8">
        <v>12</v>
      </c>
      <c r="C15" s="9" t="s">
        <v>23</v>
      </c>
      <c r="D15" s="91" t="s">
        <v>25</v>
      </c>
      <c r="E15" s="91"/>
      <c r="F15" s="11">
        <v>2000000</v>
      </c>
      <c r="G15" s="44">
        <v>57</v>
      </c>
      <c r="H15" s="9"/>
      <c r="I15" s="12"/>
      <c r="J15" s="11"/>
    </row>
    <row r="16" spans="2:10" x14ac:dyDescent="0.25">
      <c r="B16" s="8">
        <v>13</v>
      </c>
      <c r="C16" s="9" t="s">
        <v>23</v>
      </c>
      <c r="D16" s="91" t="s">
        <v>26</v>
      </c>
      <c r="E16" s="91"/>
      <c r="F16" s="11">
        <v>1000000</v>
      </c>
      <c r="G16" s="44">
        <v>58</v>
      </c>
      <c r="H16" s="9"/>
      <c r="I16" s="12"/>
      <c r="J16" s="11"/>
    </row>
    <row r="17" spans="2:10" x14ac:dyDescent="0.25">
      <c r="B17" s="8">
        <v>14</v>
      </c>
      <c r="C17" s="9" t="s">
        <v>23</v>
      </c>
      <c r="D17" s="91" t="s">
        <v>27</v>
      </c>
      <c r="E17" s="91"/>
      <c r="F17" s="11">
        <v>500000</v>
      </c>
      <c r="G17" s="44">
        <v>59</v>
      </c>
      <c r="H17" s="9"/>
      <c r="I17" s="12"/>
      <c r="J17" s="11"/>
    </row>
    <row r="18" spans="2:10" x14ac:dyDescent="0.25">
      <c r="B18" s="8">
        <v>15</v>
      </c>
      <c r="C18" s="9" t="s">
        <v>23</v>
      </c>
      <c r="D18" s="91" t="s">
        <v>31</v>
      </c>
      <c r="E18" s="91"/>
      <c r="F18" s="11">
        <v>300000</v>
      </c>
      <c r="G18" s="44">
        <v>60</v>
      </c>
      <c r="H18" s="9"/>
      <c r="I18" s="12"/>
      <c r="J18" s="11"/>
    </row>
    <row r="19" spans="2:10" x14ac:dyDescent="0.25">
      <c r="B19" s="8">
        <v>16</v>
      </c>
      <c r="C19" s="9" t="s">
        <v>28</v>
      </c>
      <c r="D19" s="91" t="s">
        <v>29</v>
      </c>
      <c r="E19" s="91"/>
      <c r="F19" s="11">
        <v>500000</v>
      </c>
      <c r="G19" s="44">
        <v>61</v>
      </c>
      <c r="H19" s="9"/>
      <c r="I19" s="12"/>
      <c r="J19" s="11"/>
    </row>
    <row r="20" spans="2:10" x14ac:dyDescent="0.25">
      <c r="B20" s="8">
        <v>17</v>
      </c>
      <c r="C20" s="9" t="s">
        <v>32</v>
      </c>
      <c r="D20" s="91" t="s">
        <v>33</v>
      </c>
      <c r="E20" s="91"/>
      <c r="F20" s="11">
        <v>4000000</v>
      </c>
      <c r="G20" s="44">
        <v>62</v>
      </c>
      <c r="H20" s="9"/>
      <c r="I20" s="12"/>
      <c r="J20" s="11"/>
    </row>
    <row r="21" spans="2:10" x14ac:dyDescent="0.25">
      <c r="B21" s="8">
        <v>18</v>
      </c>
      <c r="C21" s="9" t="s">
        <v>34</v>
      </c>
      <c r="D21" s="91" t="s">
        <v>35</v>
      </c>
      <c r="E21" s="91"/>
      <c r="F21" s="11">
        <v>300000</v>
      </c>
      <c r="G21" s="44">
        <v>63</v>
      </c>
      <c r="H21" s="9"/>
      <c r="I21" s="10"/>
      <c r="J21" s="11"/>
    </row>
    <row r="22" spans="2:10" x14ac:dyDescent="0.25">
      <c r="B22" s="8">
        <v>19</v>
      </c>
      <c r="C22" s="9" t="s">
        <v>36</v>
      </c>
      <c r="D22" s="91" t="s">
        <v>37</v>
      </c>
      <c r="E22" s="91"/>
      <c r="F22" s="11">
        <v>500000</v>
      </c>
      <c r="G22" s="44">
        <v>64</v>
      </c>
      <c r="H22" s="9"/>
      <c r="I22" s="12"/>
      <c r="J22" s="11"/>
    </row>
    <row r="23" spans="2:10" x14ac:dyDescent="0.25">
      <c r="B23" s="8">
        <v>20</v>
      </c>
      <c r="C23" s="9" t="s">
        <v>36</v>
      </c>
      <c r="D23" s="91" t="s">
        <v>38</v>
      </c>
      <c r="E23" s="91"/>
      <c r="F23" s="11">
        <v>500000</v>
      </c>
      <c r="G23" s="44">
        <v>65</v>
      </c>
      <c r="H23" s="9"/>
      <c r="I23" s="12"/>
      <c r="J23" s="11"/>
    </row>
    <row r="24" spans="2:10" x14ac:dyDescent="0.25">
      <c r="B24" s="8">
        <v>21</v>
      </c>
      <c r="C24" s="9" t="s">
        <v>39</v>
      </c>
      <c r="D24" s="91" t="s">
        <v>40</v>
      </c>
      <c r="E24" s="91"/>
      <c r="F24" s="11">
        <v>300000</v>
      </c>
      <c r="G24" s="44">
        <v>66</v>
      </c>
      <c r="H24" s="9"/>
      <c r="I24" s="12"/>
      <c r="J24" s="11"/>
    </row>
    <row r="25" spans="2:10" x14ac:dyDescent="0.25">
      <c r="B25" s="8">
        <v>22</v>
      </c>
      <c r="C25" s="9" t="s">
        <v>39</v>
      </c>
      <c r="D25" s="91" t="s">
        <v>41</v>
      </c>
      <c r="E25" s="91"/>
      <c r="F25" s="11">
        <v>300000</v>
      </c>
      <c r="G25" s="44">
        <v>67</v>
      </c>
      <c r="H25" s="9"/>
      <c r="I25" s="12"/>
      <c r="J25" s="11"/>
    </row>
    <row r="26" spans="2:10" x14ac:dyDescent="0.25">
      <c r="B26" s="8">
        <v>23</v>
      </c>
      <c r="C26" s="9" t="s">
        <v>43</v>
      </c>
      <c r="D26" s="91" t="s">
        <v>44</v>
      </c>
      <c r="E26" s="91"/>
      <c r="F26" s="11">
        <v>500000</v>
      </c>
      <c r="G26" s="44">
        <v>68</v>
      </c>
      <c r="H26" s="9"/>
      <c r="I26" s="12"/>
      <c r="J26" s="11"/>
    </row>
    <row r="27" spans="2:10" x14ac:dyDescent="0.25">
      <c r="B27" s="8">
        <v>24</v>
      </c>
      <c r="C27" s="9" t="s">
        <v>43</v>
      </c>
      <c r="D27" s="91" t="s">
        <v>45</v>
      </c>
      <c r="E27" s="91"/>
      <c r="F27" s="11">
        <v>348000</v>
      </c>
      <c r="G27" s="44">
        <v>69</v>
      </c>
      <c r="H27" s="9"/>
      <c r="I27" s="12"/>
      <c r="J27" s="11"/>
    </row>
    <row r="28" spans="2:10" x14ac:dyDescent="0.25">
      <c r="B28" s="8">
        <v>25</v>
      </c>
      <c r="C28" s="9" t="s">
        <v>47</v>
      </c>
      <c r="D28" s="91" t="s">
        <v>33</v>
      </c>
      <c r="E28" s="91"/>
      <c r="F28" s="11">
        <v>6000000</v>
      </c>
      <c r="G28" s="44">
        <v>70</v>
      </c>
      <c r="H28" s="9"/>
      <c r="I28" s="12"/>
      <c r="J28" s="11"/>
    </row>
    <row r="29" spans="2:10" x14ac:dyDescent="0.25">
      <c r="B29" s="8">
        <v>26</v>
      </c>
      <c r="C29" s="9" t="s">
        <v>46</v>
      </c>
      <c r="D29" s="91" t="s">
        <v>33</v>
      </c>
      <c r="E29" s="91"/>
      <c r="F29" s="11">
        <v>5000000</v>
      </c>
      <c r="G29" s="44">
        <v>71</v>
      </c>
      <c r="H29" s="9"/>
      <c r="I29" s="12"/>
      <c r="J29" s="11"/>
    </row>
    <row r="30" spans="2:10" x14ac:dyDescent="0.25">
      <c r="B30" s="8">
        <v>27</v>
      </c>
      <c r="C30" s="9" t="s">
        <v>48</v>
      </c>
      <c r="D30" s="91" t="s">
        <v>49</v>
      </c>
      <c r="E30" s="91"/>
      <c r="F30" s="11">
        <v>1000000</v>
      </c>
      <c r="G30" s="44">
        <v>72</v>
      </c>
      <c r="H30" s="9"/>
      <c r="I30" s="40"/>
      <c r="J30" s="11"/>
    </row>
    <row r="31" spans="2:10" x14ac:dyDescent="0.25">
      <c r="B31" s="8">
        <v>28</v>
      </c>
      <c r="C31" s="9" t="s">
        <v>50</v>
      </c>
      <c r="D31" s="91" t="s">
        <v>51</v>
      </c>
      <c r="E31" s="91"/>
      <c r="F31" s="11">
        <v>2500000</v>
      </c>
      <c r="G31" s="44">
        <v>73</v>
      </c>
      <c r="H31" s="9"/>
      <c r="I31" s="12"/>
      <c r="J31" s="11"/>
    </row>
    <row r="32" spans="2:10" x14ac:dyDescent="0.25">
      <c r="B32" s="8">
        <v>29</v>
      </c>
      <c r="C32" s="9" t="s">
        <v>50</v>
      </c>
      <c r="D32" s="91" t="s">
        <v>52</v>
      </c>
      <c r="E32" s="91"/>
      <c r="F32" s="11">
        <v>200000</v>
      </c>
      <c r="G32" s="44">
        <v>74</v>
      </c>
      <c r="H32" s="9"/>
      <c r="I32" s="12"/>
      <c r="J32" s="11"/>
    </row>
    <row r="33" spans="2:10" x14ac:dyDescent="0.25">
      <c r="B33" s="8">
        <v>30</v>
      </c>
      <c r="C33" s="9" t="s">
        <v>50</v>
      </c>
      <c r="D33" s="91" t="s">
        <v>55</v>
      </c>
      <c r="E33" s="91"/>
      <c r="F33" s="11">
        <v>5000000</v>
      </c>
      <c r="G33" s="44">
        <v>75</v>
      </c>
      <c r="H33" s="9"/>
      <c r="I33" s="12"/>
      <c r="J33" s="11"/>
    </row>
    <row r="34" spans="2:10" x14ac:dyDescent="0.25">
      <c r="B34" s="8">
        <v>31</v>
      </c>
      <c r="C34" s="9" t="s">
        <v>50</v>
      </c>
      <c r="D34" s="91" t="s">
        <v>56</v>
      </c>
      <c r="E34" s="91"/>
      <c r="F34" s="11">
        <v>1000000</v>
      </c>
      <c r="G34" s="44">
        <v>76</v>
      </c>
      <c r="H34" s="9"/>
      <c r="I34" s="12"/>
      <c r="J34" s="11"/>
    </row>
    <row r="35" spans="2:10" x14ac:dyDescent="0.25">
      <c r="B35" s="8">
        <v>32</v>
      </c>
      <c r="C35" s="9" t="s">
        <v>53</v>
      </c>
      <c r="D35" s="91" t="s">
        <v>54</v>
      </c>
      <c r="E35" s="91"/>
      <c r="F35" s="11">
        <v>1000000</v>
      </c>
      <c r="G35" s="44">
        <v>77</v>
      </c>
      <c r="H35" s="9"/>
      <c r="I35" s="12"/>
      <c r="J35" s="11"/>
    </row>
    <row r="36" spans="2:10" x14ac:dyDescent="0.25">
      <c r="B36" s="8">
        <v>33</v>
      </c>
      <c r="C36" s="9" t="s">
        <v>202</v>
      </c>
      <c r="D36" s="91" t="s">
        <v>203</v>
      </c>
      <c r="E36" s="91"/>
      <c r="F36" s="11">
        <v>5000000</v>
      </c>
      <c r="G36" s="44">
        <v>78</v>
      </c>
      <c r="H36" s="9"/>
      <c r="I36" s="12"/>
      <c r="J36" s="11"/>
    </row>
    <row r="37" spans="2:10" hidden="1" x14ac:dyDescent="0.25">
      <c r="B37" s="8">
        <v>34</v>
      </c>
      <c r="C37" s="9"/>
      <c r="D37" s="91"/>
      <c r="E37" s="91"/>
      <c r="F37" s="11"/>
      <c r="G37" s="44">
        <v>79</v>
      </c>
      <c r="H37" s="9"/>
      <c r="I37" s="12"/>
      <c r="J37" s="11"/>
    </row>
    <row r="38" spans="2:10" hidden="1" x14ac:dyDescent="0.25">
      <c r="B38" s="8">
        <v>35</v>
      </c>
      <c r="C38" s="9"/>
      <c r="D38" s="91"/>
      <c r="E38" s="91"/>
      <c r="F38" s="11"/>
      <c r="G38" s="44">
        <v>80</v>
      </c>
      <c r="H38" s="16"/>
      <c r="I38" s="12"/>
      <c r="J38" s="11"/>
    </row>
    <row r="39" spans="2:10" hidden="1" x14ac:dyDescent="0.25">
      <c r="B39" s="8">
        <v>36</v>
      </c>
      <c r="C39" s="9"/>
      <c r="D39" s="91"/>
      <c r="E39" s="91"/>
      <c r="F39" s="11"/>
      <c r="G39" s="44">
        <v>81</v>
      </c>
      <c r="H39" s="9"/>
      <c r="I39" s="12"/>
      <c r="J39" s="11"/>
    </row>
    <row r="40" spans="2:10" hidden="1" x14ac:dyDescent="0.25">
      <c r="B40" s="8">
        <v>37</v>
      </c>
      <c r="C40" s="9"/>
      <c r="D40" s="91"/>
      <c r="E40" s="91"/>
      <c r="F40" s="11"/>
      <c r="G40" s="44">
        <v>82</v>
      </c>
      <c r="H40" s="9"/>
      <c r="I40" s="12"/>
      <c r="J40" s="11"/>
    </row>
    <row r="41" spans="2:10" hidden="1" x14ac:dyDescent="0.25">
      <c r="B41" s="8">
        <v>38</v>
      </c>
      <c r="C41" s="9"/>
      <c r="D41" s="91"/>
      <c r="E41" s="91"/>
      <c r="F41" s="11"/>
      <c r="G41" s="44"/>
      <c r="H41" s="9"/>
      <c r="I41" s="12"/>
      <c r="J41" s="11"/>
    </row>
    <row r="42" spans="2:10" hidden="1" x14ac:dyDescent="0.25">
      <c r="B42" s="8">
        <v>39</v>
      </c>
      <c r="C42" s="9"/>
      <c r="D42" s="91"/>
      <c r="E42" s="91"/>
      <c r="F42" s="11"/>
      <c r="G42" s="44"/>
      <c r="H42" s="9"/>
      <c r="I42" s="12"/>
      <c r="J42" s="11"/>
    </row>
    <row r="43" spans="2:10" hidden="1" x14ac:dyDescent="0.25">
      <c r="B43" s="8">
        <v>40</v>
      </c>
      <c r="C43" s="9"/>
      <c r="D43" s="91"/>
      <c r="E43" s="91"/>
      <c r="F43" s="11"/>
      <c r="G43" s="44"/>
      <c r="H43" s="9"/>
      <c r="I43" s="12"/>
      <c r="J43" s="11"/>
    </row>
    <row r="44" spans="2:10" hidden="1" x14ac:dyDescent="0.25">
      <c r="B44" s="8">
        <v>41</v>
      </c>
      <c r="C44" s="9"/>
      <c r="D44" s="91"/>
      <c r="E44" s="91"/>
      <c r="F44" s="11"/>
      <c r="G44" s="44"/>
      <c r="H44" s="9"/>
      <c r="I44" s="12"/>
      <c r="J44" s="11"/>
    </row>
    <row r="45" spans="2:10" hidden="1" x14ac:dyDescent="0.25">
      <c r="B45" s="8">
        <v>42</v>
      </c>
      <c r="C45" s="9"/>
      <c r="D45" s="91"/>
      <c r="E45" s="91"/>
      <c r="F45" s="11"/>
      <c r="G45" s="44"/>
      <c r="H45" s="9"/>
      <c r="I45" s="12"/>
      <c r="J45" s="11"/>
    </row>
    <row r="46" spans="2:10" hidden="1" x14ac:dyDescent="0.25">
      <c r="B46" s="8">
        <v>43</v>
      </c>
      <c r="C46" s="9"/>
      <c r="D46" s="91"/>
      <c r="E46" s="91"/>
      <c r="F46" s="11"/>
      <c r="G46" s="44"/>
      <c r="H46" s="9"/>
      <c r="I46" s="12"/>
      <c r="J46" s="11"/>
    </row>
    <row r="47" spans="2:10" hidden="1" x14ac:dyDescent="0.25">
      <c r="B47" s="8">
        <v>44</v>
      </c>
      <c r="C47" s="9"/>
      <c r="D47" s="91"/>
      <c r="E47" s="91"/>
      <c r="F47" s="11"/>
      <c r="G47" s="44"/>
      <c r="H47" s="9"/>
      <c r="I47" s="12"/>
      <c r="J47" s="11"/>
    </row>
    <row r="48" spans="2:10" hidden="1" x14ac:dyDescent="0.25">
      <c r="B48" s="8">
        <v>45</v>
      </c>
      <c r="C48" s="9"/>
      <c r="D48" s="91"/>
      <c r="E48" s="91"/>
      <c r="F48" s="11"/>
      <c r="G48" s="44"/>
      <c r="H48" s="9"/>
      <c r="I48" s="12"/>
      <c r="J48" s="11"/>
    </row>
    <row r="49" spans="2:13" ht="19.5" thickBot="1" x14ac:dyDescent="0.3">
      <c r="B49" s="69" t="s">
        <v>5</v>
      </c>
      <c r="C49" s="70"/>
      <c r="D49" s="70"/>
      <c r="E49" s="70"/>
      <c r="F49" s="92">
        <f>SUM(F4:F48)</f>
        <v>98048000</v>
      </c>
      <c r="G49" s="44"/>
      <c r="H49" s="37"/>
      <c r="I49" s="13"/>
      <c r="J49" s="14" t="s">
        <v>6</v>
      </c>
    </row>
    <row r="50" spans="2:13" ht="6" hidden="1" customHeight="1" thickBot="1" x14ac:dyDescent="0.3">
      <c r="B50" s="53"/>
      <c r="C50" s="54"/>
      <c r="D50" s="54"/>
      <c r="E50" s="54"/>
      <c r="F50" s="93"/>
      <c r="G50" s="28"/>
      <c r="H50" s="28"/>
      <c r="I50" s="29"/>
      <c r="J50" s="30"/>
    </row>
    <row r="51" spans="2:13" ht="18.75" x14ac:dyDescent="0.25">
      <c r="B51" s="71" t="s">
        <v>17</v>
      </c>
      <c r="C51" s="72"/>
      <c r="D51" s="94" t="s">
        <v>30</v>
      </c>
      <c r="E51" s="94"/>
      <c r="F51" s="73">
        <v>50000000</v>
      </c>
      <c r="G51" s="31"/>
      <c r="H51" s="32"/>
      <c r="I51" s="19">
        <v>50000000</v>
      </c>
      <c r="J51" s="20" t="s">
        <v>6</v>
      </c>
    </row>
    <row r="52" spans="2:13" ht="18.75" x14ac:dyDescent="0.25">
      <c r="B52" s="71" t="s">
        <v>57</v>
      </c>
      <c r="C52" s="72"/>
      <c r="D52" s="94" t="s">
        <v>58</v>
      </c>
      <c r="E52" s="94"/>
      <c r="F52" s="73">
        <v>25000000</v>
      </c>
      <c r="G52" s="33"/>
      <c r="H52" s="34"/>
      <c r="I52" s="21"/>
      <c r="J52" s="22" t="s">
        <v>6</v>
      </c>
    </row>
    <row r="53" spans="2:13" ht="18.75" x14ac:dyDescent="0.25">
      <c r="B53" s="71" t="s">
        <v>205</v>
      </c>
      <c r="C53" s="72"/>
      <c r="D53" s="94" t="s">
        <v>206</v>
      </c>
      <c r="E53" s="94"/>
      <c r="F53" s="73">
        <v>20817000</v>
      </c>
      <c r="G53" s="33"/>
      <c r="H53" s="34"/>
      <c r="I53" s="21"/>
      <c r="J53" s="22" t="s">
        <v>6</v>
      </c>
    </row>
    <row r="54" spans="2:13" ht="19.5" thickBot="1" x14ac:dyDescent="0.3">
      <c r="B54" s="95" t="s">
        <v>12</v>
      </c>
      <c r="C54" s="96"/>
      <c r="D54" s="96"/>
      <c r="E54" s="96"/>
      <c r="F54" s="23">
        <f>F49-F51-F52-F53</f>
        <v>2231000</v>
      </c>
      <c r="G54" s="42"/>
      <c r="H54" s="41"/>
      <c r="I54" s="35">
        <f>I49-SUM(I51:I53)</f>
        <v>-50000000</v>
      </c>
      <c r="J54" s="23" t="s">
        <v>6</v>
      </c>
    </row>
    <row r="55" spans="2:13" ht="8.25" customHeight="1" x14ac:dyDescent="0.25">
      <c r="G55" s="15"/>
      <c r="H55" s="15"/>
      <c r="I55" s="15"/>
      <c r="J55" s="15"/>
      <c r="M55" s="18"/>
    </row>
    <row r="56" spans="2:13" ht="8.25" customHeight="1" thickBot="1" x14ac:dyDescent="0.3">
      <c r="C56" s="55"/>
      <c r="G56" s="15"/>
      <c r="H56" s="15"/>
      <c r="I56" s="15"/>
      <c r="J56" s="15"/>
      <c r="M56" s="18"/>
    </row>
    <row r="57" spans="2:13" ht="20.25" customHeight="1" x14ac:dyDescent="0.25">
      <c r="B57" s="97" t="s">
        <v>192</v>
      </c>
      <c r="C57" s="98"/>
      <c r="D57" s="98"/>
      <c r="E57" s="98"/>
      <c r="F57" s="99"/>
      <c r="G57" s="15"/>
      <c r="H57" s="15"/>
      <c r="I57" s="15"/>
      <c r="J57" s="15"/>
    </row>
    <row r="58" spans="2:13" ht="20.25" customHeight="1" x14ac:dyDescent="0.25">
      <c r="B58" s="100" t="s">
        <v>0</v>
      </c>
      <c r="C58" s="57" t="s">
        <v>2</v>
      </c>
      <c r="D58" s="57"/>
      <c r="E58" s="57" t="s">
        <v>193</v>
      </c>
      <c r="F58" s="101"/>
      <c r="G58" s="15"/>
      <c r="H58" s="15"/>
      <c r="I58" s="15"/>
      <c r="J58" s="15"/>
    </row>
    <row r="59" spans="2:13" ht="24" customHeight="1" x14ac:dyDescent="0.25">
      <c r="B59" s="102">
        <v>1</v>
      </c>
      <c r="C59" s="56" t="s">
        <v>194</v>
      </c>
      <c r="D59" s="56"/>
      <c r="E59" s="56" t="s">
        <v>195</v>
      </c>
      <c r="F59" s="103"/>
      <c r="G59" s="15"/>
      <c r="H59" s="15"/>
      <c r="I59" s="15"/>
      <c r="J59" s="15"/>
    </row>
    <row r="60" spans="2:13" ht="24" customHeight="1" x14ac:dyDescent="0.25">
      <c r="B60" s="102">
        <v>2</v>
      </c>
      <c r="C60" s="56" t="s">
        <v>196</v>
      </c>
      <c r="D60" s="56"/>
      <c r="E60" s="56" t="s">
        <v>198</v>
      </c>
      <c r="F60" s="103"/>
      <c r="G60" s="15"/>
      <c r="H60" s="15"/>
      <c r="I60" s="15"/>
      <c r="J60" s="15"/>
    </row>
    <row r="61" spans="2:13" ht="24" customHeight="1" x14ac:dyDescent="0.25">
      <c r="B61" s="102">
        <v>3</v>
      </c>
      <c r="C61" s="56" t="s">
        <v>201</v>
      </c>
      <c r="D61" s="56"/>
      <c r="E61" s="56" t="s">
        <v>200</v>
      </c>
      <c r="F61" s="103"/>
      <c r="G61" s="15"/>
      <c r="H61" s="15"/>
      <c r="I61" s="15"/>
      <c r="J61" s="15"/>
    </row>
    <row r="62" spans="2:13" ht="24" customHeight="1" thickBot="1" x14ac:dyDescent="0.3">
      <c r="B62" s="104">
        <v>4</v>
      </c>
      <c r="C62" s="105" t="s">
        <v>197</v>
      </c>
      <c r="D62" s="105"/>
      <c r="E62" s="105" t="s">
        <v>199</v>
      </c>
      <c r="F62" s="106"/>
      <c r="G62" s="15"/>
      <c r="H62" s="15"/>
      <c r="I62" s="15"/>
      <c r="J62" s="15"/>
    </row>
    <row r="63" spans="2:13" ht="6.75" customHeight="1" x14ac:dyDescent="0.25">
      <c r="G63" s="15"/>
      <c r="H63" s="15"/>
      <c r="I63" s="15"/>
      <c r="J63" s="15"/>
    </row>
    <row r="64" spans="2:13" x14ac:dyDescent="0.25">
      <c r="G64" s="15"/>
      <c r="H64" s="15"/>
      <c r="I64" s="15"/>
      <c r="J64" s="15"/>
    </row>
    <row r="65" spans="7:10" x14ac:dyDescent="0.25">
      <c r="G65" s="15"/>
      <c r="H65" s="15"/>
      <c r="I65" s="15"/>
      <c r="J65" s="15"/>
    </row>
    <row r="66" spans="7:10" x14ac:dyDescent="0.25">
      <c r="G66" s="15"/>
      <c r="H66" s="15"/>
      <c r="I66" s="15"/>
      <c r="J66" s="15"/>
    </row>
    <row r="67" spans="7:10" x14ac:dyDescent="0.25">
      <c r="G67" s="15"/>
      <c r="H67" s="15"/>
      <c r="I67" s="15"/>
      <c r="J67" s="15"/>
    </row>
    <row r="68" spans="7:10" x14ac:dyDescent="0.25">
      <c r="G68" s="15"/>
      <c r="H68" s="15"/>
      <c r="I68" s="15"/>
      <c r="J68" s="15"/>
    </row>
    <row r="69" spans="7:10" x14ac:dyDescent="0.25">
      <c r="G69" s="15"/>
      <c r="H69" s="15"/>
      <c r="I69" s="15"/>
      <c r="J69" s="15"/>
    </row>
    <row r="70" spans="7:10" x14ac:dyDescent="0.25">
      <c r="G70" s="15"/>
      <c r="H70" s="15"/>
      <c r="I70" s="15"/>
      <c r="J70" s="15"/>
    </row>
    <row r="71" spans="7:10" x14ac:dyDescent="0.25">
      <c r="G71" s="15"/>
      <c r="H71" s="15"/>
      <c r="I71" s="15"/>
      <c r="J71" s="15"/>
    </row>
    <row r="72" spans="7:10" x14ac:dyDescent="0.25">
      <c r="G72" s="15"/>
      <c r="H72" s="15"/>
      <c r="I72" s="15"/>
      <c r="J72" s="15"/>
    </row>
    <row r="73" spans="7:10" x14ac:dyDescent="0.25">
      <c r="G73" s="15"/>
      <c r="H73" s="15"/>
      <c r="I73" s="15"/>
      <c r="J73" s="15"/>
    </row>
    <row r="74" spans="7:10" x14ac:dyDescent="0.25">
      <c r="G74" s="15"/>
      <c r="H74" s="15"/>
      <c r="I74" s="15"/>
      <c r="J74" s="15"/>
    </row>
    <row r="75" spans="7:10" ht="7.5" customHeight="1" x14ac:dyDescent="0.25"/>
  </sheetData>
  <mergeCells count="66">
    <mergeCell ref="D46:E46"/>
    <mergeCell ref="D47:E47"/>
    <mergeCell ref="D48:E48"/>
    <mergeCell ref="D41:E41"/>
    <mergeCell ref="D42:E42"/>
    <mergeCell ref="D43:E43"/>
    <mergeCell ref="D44:E44"/>
    <mergeCell ref="D45:E45"/>
    <mergeCell ref="D36:E36"/>
    <mergeCell ref="D37:E37"/>
    <mergeCell ref="D38:E38"/>
    <mergeCell ref="D39:E39"/>
    <mergeCell ref="D40:E40"/>
    <mergeCell ref="E62:F62"/>
    <mergeCell ref="D51:E51"/>
    <mergeCell ref="D52:E52"/>
    <mergeCell ref="E58:F58"/>
    <mergeCell ref="C62:D62"/>
    <mergeCell ref="B57:F57"/>
    <mergeCell ref="C58:D58"/>
    <mergeCell ref="C59:D59"/>
    <mergeCell ref="C60:D60"/>
    <mergeCell ref="C61:D61"/>
    <mergeCell ref="E59:F59"/>
    <mergeCell ref="E60:F60"/>
    <mergeCell ref="E61:F61"/>
    <mergeCell ref="D53:E53"/>
    <mergeCell ref="D3:E3"/>
    <mergeCell ref="B54:E54"/>
    <mergeCell ref="D32:E32"/>
    <mergeCell ref="D33:E33"/>
    <mergeCell ref="D34:E34"/>
    <mergeCell ref="D35:E35"/>
    <mergeCell ref="B49:E49"/>
    <mergeCell ref="D27:E27"/>
    <mergeCell ref="D28:E28"/>
    <mergeCell ref="D29:E29"/>
    <mergeCell ref="D30:E30"/>
    <mergeCell ref="D31:E31"/>
    <mergeCell ref="D4:E4"/>
    <mergeCell ref="D5:E5"/>
    <mergeCell ref="D6:E6"/>
    <mergeCell ref="D7:E7"/>
    <mergeCell ref="D16:E16"/>
    <mergeCell ref="D17:E17"/>
    <mergeCell ref="D8:E8"/>
    <mergeCell ref="D9:E9"/>
    <mergeCell ref="D10:E10"/>
    <mergeCell ref="D11:E11"/>
    <mergeCell ref="D12:E12"/>
    <mergeCell ref="B2:F2"/>
    <mergeCell ref="B51:C51"/>
    <mergeCell ref="B52:C52"/>
    <mergeCell ref="B53:C53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13:E13"/>
    <mergeCell ref="D14:E14"/>
    <mergeCell ref="D15:E15"/>
  </mergeCells>
  <printOptions horizontalCentered="1"/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"/>
  <sheetViews>
    <sheetView tabSelected="1" workbookViewId="0">
      <selection sqref="A1:H12"/>
    </sheetView>
  </sheetViews>
  <sheetFormatPr defaultRowHeight="15.75" x14ac:dyDescent="0.25"/>
  <cols>
    <col min="1" max="1" width="1.28515625" style="1" customWidth="1"/>
    <col min="2" max="2" width="5.85546875" style="2" customWidth="1"/>
    <col min="3" max="3" width="12.42578125" style="2" customWidth="1"/>
    <col min="4" max="4" width="40.140625" style="1" customWidth="1"/>
    <col min="5" max="6" width="17.140625" style="3" customWidth="1"/>
    <col min="7" max="7" width="22.28515625" style="1" customWidth="1"/>
    <col min="8" max="8" width="1.140625" style="1" customWidth="1"/>
    <col min="9" max="16384" width="9.140625" style="1"/>
  </cols>
  <sheetData>
    <row r="1" spans="2:7" ht="7.5" customHeight="1" thickBot="1" x14ac:dyDescent="0.3"/>
    <row r="2" spans="2:7" ht="75" customHeight="1" x14ac:dyDescent="0.25">
      <c r="B2" s="74" t="s">
        <v>42</v>
      </c>
      <c r="C2" s="64"/>
      <c r="D2" s="64"/>
      <c r="E2" s="64"/>
      <c r="F2" s="64"/>
      <c r="G2" s="65"/>
    </row>
    <row r="3" spans="2:7" s="7" customFormat="1" ht="21" customHeight="1" x14ac:dyDescent="0.25">
      <c r="B3" s="4" t="s">
        <v>0</v>
      </c>
      <c r="C3" s="5" t="s">
        <v>1</v>
      </c>
      <c r="D3" s="5" t="s">
        <v>7</v>
      </c>
      <c r="E3" s="24" t="s">
        <v>9</v>
      </c>
      <c r="F3" s="24" t="s">
        <v>10</v>
      </c>
      <c r="G3" s="25" t="s">
        <v>11</v>
      </c>
    </row>
    <row r="4" spans="2:7" ht="33.75" customHeight="1" x14ac:dyDescent="0.25">
      <c r="B4" s="8">
        <v>1</v>
      </c>
      <c r="C4" s="9" t="s">
        <v>17</v>
      </c>
      <c r="D4" s="10" t="s">
        <v>190</v>
      </c>
      <c r="E4" s="12">
        <v>50000000</v>
      </c>
      <c r="F4" s="12"/>
      <c r="G4" s="26"/>
    </row>
    <row r="5" spans="2:7" ht="33.75" customHeight="1" x14ac:dyDescent="0.25">
      <c r="B5" s="8">
        <v>2</v>
      </c>
      <c r="C5" s="9" t="s">
        <v>57</v>
      </c>
      <c r="D5" s="10" t="s">
        <v>191</v>
      </c>
      <c r="E5" s="12">
        <v>25000000</v>
      </c>
      <c r="F5" s="12"/>
      <c r="G5" s="27"/>
    </row>
    <row r="6" spans="2:7" ht="33.75" customHeight="1" x14ac:dyDescent="0.25">
      <c r="B6" s="8">
        <v>3</v>
      </c>
      <c r="C6" s="9" t="s">
        <v>205</v>
      </c>
      <c r="D6" s="10" t="s">
        <v>207</v>
      </c>
      <c r="E6" s="12">
        <v>20817000</v>
      </c>
      <c r="F6" s="12"/>
      <c r="G6" s="27"/>
    </row>
    <row r="7" spans="2:7" ht="33.75" customHeight="1" x14ac:dyDescent="0.25">
      <c r="B7" s="8">
        <v>4</v>
      </c>
      <c r="C7" s="9"/>
      <c r="D7" s="10" t="s">
        <v>208</v>
      </c>
      <c r="E7" s="12"/>
      <c r="F7" s="12">
        <v>29217000</v>
      </c>
      <c r="G7" s="27" t="s">
        <v>211</v>
      </c>
    </row>
    <row r="8" spans="2:7" ht="33.75" customHeight="1" x14ac:dyDescent="0.25">
      <c r="B8" s="8">
        <v>5</v>
      </c>
      <c r="C8" s="9"/>
      <c r="D8" s="10" t="s">
        <v>209</v>
      </c>
      <c r="E8" s="12"/>
      <c r="F8" s="12">
        <v>6000000</v>
      </c>
      <c r="G8" s="27" t="s">
        <v>213</v>
      </c>
    </row>
    <row r="9" spans="2:7" ht="33.75" customHeight="1" x14ac:dyDescent="0.25">
      <c r="B9" s="8">
        <v>6</v>
      </c>
      <c r="C9" s="9"/>
      <c r="D9" s="36" t="s">
        <v>210</v>
      </c>
      <c r="E9" s="12"/>
      <c r="F9" s="12">
        <v>21000000</v>
      </c>
      <c r="G9" s="27" t="s">
        <v>214</v>
      </c>
    </row>
    <row r="10" spans="2:7" ht="33.75" customHeight="1" x14ac:dyDescent="0.25">
      <c r="B10" s="8">
        <v>7</v>
      </c>
      <c r="C10" s="9"/>
      <c r="D10" s="10" t="s">
        <v>215</v>
      </c>
      <c r="E10" s="12"/>
      <c r="F10" s="12">
        <v>39600000</v>
      </c>
      <c r="G10" s="27" t="s">
        <v>212</v>
      </c>
    </row>
    <row r="11" spans="2:7" s="17" customFormat="1" ht="21" customHeight="1" thickBot="1" x14ac:dyDescent="0.3">
      <c r="B11" s="75"/>
      <c r="C11" s="76"/>
      <c r="D11" s="85" t="s">
        <v>5</v>
      </c>
      <c r="E11" s="86">
        <f>SUM(E4:E10)</f>
        <v>95817000</v>
      </c>
      <c r="F11" s="86">
        <f>SUM(F4:F10)</f>
        <v>95817000</v>
      </c>
      <c r="G11" s="77"/>
    </row>
    <row r="12" spans="2:7" ht="6" customHeight="1" x14ac:dyDescent="0.25"/>
  </sheetData>
  <mergeCells count="1">
    <mergeCell ref="B2:G2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68"/>
  <sheetViews>
    <sheetView workbookViewId="0">
      <pane xSplit="1" ySplit="3" topLeftCell="B41" activePane="bottomRight" state="frozen"/>
      <selection pane="topRight" activeCell="B1" sqref="B1"/>
      <selection pane="bottomLeft" activeCell="A4" sqref="A4"/>
      <selection pane="bottomRight" sqref="A1:P62"/>
    </sheetView>
  </sheetViews>
  <sheetFormatPr defaultRowHeight="15.75" x14ac:dyDescent="0.25"/>
  <cols>
    <col min="1" max="1" width="1.28515625" style="1" customWidth="1"/>
    <col min="2" max="2" width="5.85546875" style="2" customWidth="1"/>
    <col min="3" max="3" width="6.140625" style="45" bestFit="1" customWidth="1"/>
    <col min="4" max="4" width="38.140625" style="49" customWidth="1"/>
    <col min="5" max="5" width="5.7109375" style="1" bestFit="1" customWidth="1"/>
    <col min="6" max="6" width="7.140625" style="51" customWidth="1"/>
    <col min="7" max="7" width="11.5703125" style="3" bestFit="1" customWidth="1"/>
    <col min="8" max="8" width="12.7109375" style="3" customWidth="1"/>
    <col min="9" max="9" width="5.140625" style="2" bestFit="1" customWidth="1"/>
    <col min="10" max="10" width="4.140625" style="45" bestFit="1" customWidth="1"/>
    <col min="11" max="11" width="38.140625" style="1" customWidth="1"/>
    <col min="12" max="12" width="5.7109375" style="1" bestFit="1" customWidth="1"/>
    <col min="13" max="13" width="7.140625" style="51" customWidth="1"/>
    <col min="14" max="14" width="10" style="3" bestFit="1" customWidth="1"/>
    <col min="15" max="15" width="12.7109375" style="3" customWidth="1"/>
    <col min="16" max="16" width="1.140625" style="1" customWidth="1"/>
    <col min="17" max="18" width="9.140625" style="1"/>
    <col min="19" max="19" width="10.140625" style="1" bestFit="1" customWidth="1"/>
    <col min="20" max="16384" width="9.140625" style="1"/>
  </cols>
  <sheetData>
    <row r="1" spans="2:15" ht="7.5" customHeight="1" thickBot="1" x14ac:dyDescent="0.3"/>
    <row r="2" spans="2:15" ht="75" customHeight="1" x14ac:dyDescent="0.25">
      <c r="B2" s="83"/>
      <c r="C2" s="84"/>
      <c r="D2" s="58" t="s">
        <v>184</v>
      </c>
      <c r="E2" s="58"/>
      <c r="F2" s="58"/>
      <c r="G2" s="58"/>
      <c r="H2" s="58"/>
      <c r="I2" s="58"/>
      <c r="J2" s="58"/>
      <c r="K2" s="58"/>
      <c r="L2" s="58"/>
      <c r="M2" s="58"/>
      <c r="N2" s="58"/>
      <c r="O2" s="59"/>
    </row>
    <row r="3" spans="2:15" s="7" customFormat="1" ht="33.75" customHeight="1" x14ac:dyDescent="0.25">
      <c r="B3" s="4" t="s">
        <v>0</v>
      </c>
      <c r="C3" s="46" t="s">
        <v>1</v>
      </c>
      <c r="D3" s="50" t="s">
        <v>7</v>
      </c>
      <c r="E3" s="5" t="s">
        <v>111</v>
      </c>
      <c r="F3" s="50" t="s">
        <v>108</v>
      </c>
      <c r="G3" s="24" t="s">
        <v>109</v>
      </c>
      <c r="H3" s="24" t="s">
        <v>110</v>
      </c>
      <c r="I3" s="5" t="s">
        <v>0</v>
      </c>
      <c r="J3" s="46" t="s">
        <v>1</v>
      </c>
      <c r="K3" s="5" t="s">
        <v>7</v>
      </c>
      <c r="L3" s="5" t="s">
        <v>111</v>
      </c>
      <c r="M3" s="50" t="s">
        <v>108</v>
      </c>
      <c r="N3" s="24" t="s">
        <v>109</v>
      </c>
      <c r="O3" s="6" t="s">
        <v>110</v>
      </c>
    </row>
    <row r="4" spans="2:15" x14ac:dyDescent="0.25">
      <c r="B4" s="8">
        <v>1</v>
      </c>
      <c r="C4" s="47">
        <v>45587</v>
      </c>
      <c r="D4" s="36" t="s">
        <v>60</v>
      </c>
      <c r="E4" s="10" t="s">
        <v>112</v>
      </c>
      <c r="F4" s="52">
        <v>1</v>
      </c>
      <c r="G4" s="12">
        <v>65000</v>
      </c>
      <c r="H4" s="12">
        <f>F4*G4</f>
        <v>65000</v>
      </c>
      <c r="I4" s="78">
        <v>58</v>
      </c>
      <c r="J4" s="47"/>
      <c r="K4" s="10" t="s">
        <v>131</v>
      </c>
      <c r="L4" s="10" t="s">
        <v>117</v>
      </c>
      <c r="M4" s="52">
        <v>6</v>
      </c>
      <c r="N4" s="12">
        <v>1000</v>
      </c>
      <c r="O4" s="11">
        <f t="shared" ref="O4:O35" si="0">M4*N4</f>
        <v>6000</v>
      </c>
    </row>
    <row r="5" spans="2:15" x14ac:dyDescent="0.25">
      <c r="B5" s="8">
        <v>2</v>
      </c>
      <c r="C5" s="47"/>
      <c r="D5" s="36" t="s">
        <v>61</v>
      </c>
      <c r="E5" s="10" t="s">
        <v>113</v>
      </c>
      <c r="F5" s="52">
        <v>10</v>
      </c>
      <c r="G5" s="12">
        <v>1300</v>
      </c>
      <c r="H5" s="12">
        <f t="shared" ref="H5:H57" si="1">F5*G5</f>
        <v>13000</v>
      </c>
      <c r="I5" s="78">
        <v>59</v>
      </c>
      <c r="J5" s="47"/>
      <c r="K5" s="10" t="s">
        <v>132</v>
      </c>
      <c r="L5" s="10" t="s">
        <v>115</v>
      </c>
      <c r="M5" s="52">
        <v>0.1</v>
      </c>
      <c r="N5" s="12">
        <v>60000</v>
      </c>
      <c r="O5" s="11">
        <f t="shared" si="0"/>
        <v>6000</v>
      </c>
    </row>
    <row r="6" spans="2:15" x14ac:dyDescent="0.25">
      <c r="B6" s="8">
        <v>3</v>
      </c>
      <c r="C6" s="47">
        <v>45589</v>
      </c>
      <c r="D6" s="36" t="s">
        <v>62</v>
      </c>
      <c r="E6" s="10" t="s">
        <v>114</v>
      </c>
      <c r="F6" s="52">
        <v>2.4</v>
      </c>
      <c r="G6" s="12">
        <v>1200000</v>
      </c>
      <c r="H6" s="12">
        <f t="shared" si="1"/>
        <v>2880000</v>
      </c>
      <c r="I6" s="78">
        <v>60</v>
      </c>
      <c r="J6" s="47"/>
      <c r="K6" s="10" t="s">
        <v>133</v>
      </c>
      <c r="L6" s="10" t="s">
        <v>182</v>
      </c>
      <c r="M6" s="52">
        <v>1</v>
      </c>
      <c r="N6" s="12">
        <v>7000</v>
      </c>
      <c r="O6" s="11">
        <f t="shared" si="0"/>
        <v>7000</v>
      </c>
    </row>
    <row r="7" spans="2:15" x14ac:dyDescent="0.25">
      <c r="B7" s="8">
        <v>4</v>
      </c>
      <c r="C7" s="47">
        <v>45590</v>
      </c>
      <c r="D7" s="36" t="s">
        <v>63</v>
      </c>
      <c r="E7" s="10" t="s">
        <v>115</v>
      </c>
      <c r="F7" s="52">
        <v>40</v>
      </c>
      <c r="G7" s="12">
        <v>15000</v>
      </c>
      <c r="H7" s="12">
        <f t="shared" si="1"/>
        <v>600000</v>
      </c>
      <c r="I7" s="78">
        <v>61</v>
      </c>
      <c r="J7" s="47"/>
      <c r="K7" s="10" t="s">
        <v>134</v>
      </c>
      <c r="L7" s="10" t="s">
        <v>117</v>
      </c>
      <c r="M7" s="52">
        <v>1</v>
      </c>
      <c r="N7" s="12">
        <v>2000</v>
      </c>
      <c r="O7" s="11">
        <f t="shared" si="0"/>
        <v>2000</v>
      </c>
    </row>
    <row r="8" spans="2:15" x14ac:dyDescent="0.25">
      <c r="B8" s="8">
        <v>5</v>
      </c>
      <c r="C8" s="47"/>
      <c r="D8" s="36" t="s">
        <v>64</v>
      </c>
      <c r="E8" s="10" t="s">
        <v>115</v>
      </c>
      <c r="F8" s="52">
        <v>4</v>
      </c>
      <c r="G8" s="12">
        <v>25000</v>
      </c>
      <c r="H8" s="12">
        <f t="shared" si="1"/>
        <v>100000</v>
      </c>
      <c r="I8" s="78">
        <v>62</v>
      </c>
      <c r="J8" s="47"/>
      <c r="K8" s="10" t="s">
        <v>135</v>
      </c>
      <c r="L8" s="10" t="s">
        <v>117</v>
      </c>
      <c r="M8" s="52">
        <v>6</v>
      </c>
      <c r="N8" s="12">
        <v>2000</v>
      </c>
      <c r="O8" s="11">
        <f t="shared" si="0"/>
        <v>12000</v>
      </c>
    </row>
    <row r="9" spans="2:15" x14ac:dyDescent="0.25">
      <c r="B9" s="8">
        <v>6</v>
      </c>
      <c r="C9" s="47" t="s">
        <v>59</v>
      </c>
      <c r="D9" s="36" t="s">
        <v>65</v>
      </c>
      <c r="E9" s="10" t="s">
        <v>121</v>
      </c>
      <c r="F9" s="52">
        <v>1</v>
      </c>
      <c r="G9" s="12">
        <v>750000</v>
      </c>
      <c r="H9" s="12">
        <f t="shared" si="1"/>
        <v>750000</v>
      </c>
      <c r="I9" s="78">
        <v>63</v>
      </c>
      <c r="J9" s="47"/>
      <c r="K9" s="10" t="s">
        <v>136</v>
      </c>
      <c r="L9" s="10" t="s">
        <v>117</v>
      </c>
      <c r="M9" s="52">
        <v>1</v>
      </c>
      <c r="N9" s="12">
        <v>5000</v>
      </c>
      <c r="O9" s="11">
        <f t="shared" si="0"/>
        <v>5000</v>
      </c>
    </row>
    <row r="10" spans="2:15" x14ac:dyDescent="0.25">
      <c r="B10" s="8">
        <v>7</v>
      </c>
      <c r="C10" s="47"/>
      <c r="D10" s="36" t="s">
        <v>66</v>
      </c>
      <c r="E10" s="10" t="s">
        <v>115</v>
      </c>
      <c r="F10" s="52">
        <v>12</v>
      </c>
      <c r="G10" s="12">
        <v>150000</v>
      </c>
      <c r="H10" s="12">
        <f t="shared" si="1"/>
        <v>1800000</v>
      </c>
      <c r="I10" s="78">
        <v>64</v>
      </c>
      <c r="J10" s="47"/>
      <c r="K10" s="10" t="s">
        <v>137</v>
      </c>
      <c r="L10" s="10" t="s">
        <v>117</v>
      </c>
      <c r="M10" s="52">
        <v>1</v>
      </c>
      <c r="N10" s="12">
        <v>12000</v>
      </c>
      <c r="O10" s="11">
        <f t="shared" si="0"/>
        <v>12000</v>
      </c>
    </row>
    <row r="11" spans="2:15" x14ac:dyDescent="0.25">
      <c r="B11" s="8">
        <v>8</v>
      </c>
      <c r="C11" s="47">
        <v>45591</v>
      </c>
      <c r="D11" s="36" t="s">
        <v>67</v>
      </c>
      <c r="E11" s="10" t="s">
        <v>116</v>
      </c>
      <c r="F11" s="52">
        <v>4</v>
      </c>
      <c r="G11" s="12">
        <v>210000</v>
      </c>
      <c r="H11" s="12">
        <f t="shared" si="1"/>
        <v>840000</v>
      </c>
      <c r="I11" s="78">
        <v>65</v>
      </c>
      <c r="J11" s="47"/>
      <c r="K11" s="10" t="s">
        <v>138</v>
      </c>
      <c r="L11" s="10" t="s">
        <v>117</v>
      </c>
      <c r="M11" s="52">
        <v>1</v>
      </c>
      <c r="N11" s="12">
        <v>25000</v>
      </c>
      <c r="O11" s="11">
        <f t="shared" si="0"/>
        <v>25000</v>
      </c>
    </row>
    <row r="12" spans="2:15" x14ac:dyDescent="0.25">
      <c r="B12" s="8">
        <v>9</v>
      </c>
      <c r="C12" s="47"/>
      <c r="D12" s="36" t="s">
        <v>68</v>
      </c>
      <c r="E12" s="10" t="s">
        <v>117</v>
      </c>
      <c r="F12" s="52">
        <v>2</v>
      </c>
      <c r="G12" s="12">
        <v>45000</v>
      </c>
      <c r="H12" s="12">
        <f t="shared" si="1"/>
        <v>90000</v>
      </c>
      <c r="I12" s="78">
        <v>66</v>
      </c>
      <c r="J12" s="47"/>
      <c r="K12" s="10" t="s">
        <v>139</v>
      </c>
      <c r="L12" s="10" t="s">
        <v>117</v>
      </c>
      <c r="M12" s="52">
        <v>1</v>
      </c>
      <c r="N12" s="12">
        <v>75000</v>
      </c>
      <c r="O12" s="11">
        <f t="shared" si="0"/>
        <v>75000</v>
      </c>
    </row>
    <row r="13" spans="2:15" x14ac:dyDescent="0.25">
      <c r="B13" s="8">
        <v>10</v>
      </c>
      <c r="C13" s="47"/>
      <c r="D13" s="36" t="s">
        <v>69</v>
      </c>
      <c r="E13" s="10"/>
      <c r="F13" s="52"/>
      <c r="G13" s="12"/>
      <c r="H13" s="12">
        <v>10000</v>
      </c>
      <c r="I13" s="78">
        <v>67</v>
      </c>
      <c r="J13" s="47"/>
      <c r="K13" s="10" t="s">
        <v>140</v>
      </c>
      <c r="L13" s="10" t="s">
        <v>117</v>
      </c>
      <c r="M13" s="52">
        <v>1</v>
      </c>
      <c r="N13" s="12">
        <v>16000</v>
      </c>
      <c r="O13" s="11">
        <f t="shared" si="0"/>
        <v>16000</v>
      </c>
    </row>
    <row r="14" spans="2:15" x14ac:dyDescent="0.25">
      <c r="B14" s="8">
        <v>11</v>
      </c>
      <c r="C14" s="47"/>
      <c r="D14" s="36" t="s">
        <v>70</v>
      </c>
      <c r="E14" s="10" t="s">
        <v>116</v>
      </c>
      <c r="F14" s="52">
        <v>1</v>
      </c>
      <c r="G14" s="12">
        <v>140000</v>
      </c>
      <c r="H14" s="12">
        <f t="shared" si="1"/>
        <v>140000</v>
      </c>
      <c r="I14" s="78">
        <v>68</v>
      </c>
      <c r="J14" s="47"/>
      <c r="K14" s="10" t="s">
        <v>141</v>
      </c>
      <c r="L14" s="10" t="s">
        <v>122</v>
      </c>
      <c r="M14" s="52">
        <v>65</v>
      </c>
      <c r="N14" s="12">
        <v>3723</v>
      </c>
      <c r="O14" s="11">
        <f t="shared" si="0"/>
        <v>241995</v>
      </c>
    </row>
    <row r="15" spans="2:15" x14ac:dyDescent="0.25">
      <c r="B15" s="8">
        <v>12</v>
      </c>
      <c r="C15" s="47"/>
      <c r="D15" s="36" t="s">
        <v>71</v>
      </c>
      <c r="E15" s="10" t="s">
        <v>117</v>
      </c>
      <c r="F15" s="52">
        <v>1</v>
      </c>
      <c r="G15" s="12">
        <v>29000</v>
      </c>
      <c r="H15" s="12">
        <f t="shared" si="1"/>
        <v>29000</v>
      </c>
      <c r="I15" s="78">
        <v>69</v>
      </c>
      <c r="J15" s="47"/>
      <c r="K15" s="10" t="s">
        <v>142</v>
      </c>
      <c r="L15" s="10" t="s">
        <v>122</v>
      </c>
      <c r="M15" s="52">
        <v>20</v>
      </c>
      <c r="N15" s="12">
        <v>5497</v>
      </c>
      <c r="O15" s="11">
        <f t="shared" si="0"/>
        <v>109940</v>
      </c>
    </row>
    <row r="16" spans="2:15" x14ac:dyDescent="0.25">
      <c r="B16" s="8">
        <v>13</v>
      </c>
      <c r="C16" s="47"/>
      <c r="D16" s="36" t="s">
        <v>72</v>
      </c>
      <c r="E16" s="10" t="s">
        <v>122</v>
      </c>
      <c r="F16" s="52">
        <v>1</v>
      </c>
      <c r="G16" s="12">
        <v>20000</v>
      </c>
      <c r="H16" s="12">
        <f t="shared" si="1"/>
        <v>20000</v>
      </c>
      <c r="I16" s="78">
        <v>70</v>
      </c>
      <c r="J16" s="47"/>
      <c r="K16" s="10" t="s">
        <v>143</v>
      </c>
      <c r="L16" s="10" t="s">
        <v>117</v>
      </c>
      <c r="M16" s="52">
        <v>13</v>
      </c>
      <c r="N16" s="12">
        <v>3000</v>
      </c>
      <c r="O16" s="11">
        <f t="shared" si="0"/>
        <v>39000</v>
      </c>
    </row>
    <row r="17" spans="2:15" x14ac:dyDescent="0.25">
      <c r="B17" s="8">
        <v>14</v>
      </c>
      <c r="C17" s="47"/>
      <c r="D17" s="36" t="s">
        <v>73</v>
      </c>
      <c r="E17" s="10" t="s">
        <v>117</v>
      </c>
      <c r="F17" s="52">
        <v>1</v>
      </c>
      <c r="G17" s="12">
        <v>5000</v>
      </c>
      <c r="H17" s="12">
        <f t="shared" si="1"/>
        <v>5000</v>
      </c>
      <c r="I17" s="78">
        <v>71</v>
      </c>
      <c r="J17" s="47"/>
      <c r="K17" s="10" t="s">
        <v>144</v>
      </c>
      <c r="L17" s="10" t="s">
        <v>117</v>
      </c>
      <c r="M17" s="52">
        <v>1</v>
      </c>
      <c r="N17" s="12">
        <v>105000</v>
      </c>
      <c r="O17" s="11">
        <f t="shared" si="0"/>
        <v>105000</v>
      </c>
    </row>
    <row r="18" spans="2:15" x14ac:dyDescent="0.25">
      <c r="B18" s="8">
        <v>15</v>
      </c>
      <c r="C18" s="47"/>
      <c r="D18" s="36" t="s">
        <v>74</v>
      </c>
      <c r="E18" s="10" t="s">
        <v>122</v>
      </c>
      <c r="F18" s="52">
        <v>50</v>
      </c>
      <c r="G18" s="12">
        <v>46000</v>
      </c>
      <c r="H18" s="12">
        <f t="shared" si="1"/>
        <v>2300000</v>
      </c>
      <c r="I18" s="78">
        <v>72</v>
      </c>
      <c r="J18" s="47"/>
      <c r="K18" s="10" t="s">
        <v>145</v>
      </c>
      <c r="L18" s="10" t="s">
        <v>117</v>
      </c>
      <c r="M18" s="52">
        <v>2</v>
      </c>
      <c r="N18" s="12">
        <v>48000</v>
      </c>
      <c r="O18" s="11">
        <f t="shared" si="0"/>
        <v>96000</v>
      </c>
    </row>
    <row r="19" spans="2:15" x14ac:dyDescent="0.25">
      <c r="B19" s="8">
        <v>16</v>
      </c>
      <c r="C19" s="47">
        <v>45594</v>
      </c>
      <c r="D19" s="36" t="s">
        <v>75</v>
      </c>
      <c r="E19" s="10" t="s">
        <v>114</v>
      </c>
      <c r="F19" s="52">
        <v>2.4</v>
      </c>
      <c r="G19" s="12">
        <v>1200000</v>
      </c>
      <c r="H19" s="12">
        <f t="shared" si="1"/>
        <v>2880000</v>
      </c>
      <c r="I19" s="78">
        <v>73</v>
      </c>
      <c r="J19" s="47"/>
      <c r="K19" s="10" t="s">
        <v>146</v>
      </c>
      <c r="L19" s="10" t="s">
        <v>117</v>
      </c>
      <c r="M19" s="52">
        <v>6</v>
      </c>
      <c r="N19" s="12">
        <v>36000</v>
      </c>
      <c r="O19" s="11">
        <f t="shared" si="0"/>
        <v>216000</v>
      </c>
    </row>
    <row r="20" spans="2:15" x14ac:dyDescent="0.25">
      <c r="B20" s="8">
        <v>17</v>
      </c>
      <c r="C20" s="47">
        <v>45600</v>
      </c>
      <c r="D20" s="36" t="s">
        <v>76</v>
      </c>
      <c r="E20" s="10" t="s">
        <v>116</v>
      </c>
      <c r="F20" s="52">
        <v>20</v>
      </c>
      <c r="G20" s="12">
        <v>167000</v>
      </c>
      <c r="H20" s="12">
        <f t="shared" si="1"/>
        <v>3340000</v>
      </c>
      <c r="I20" s="78">
        <v>74</v>
      </c>
      <c r="J20" s="47"/>
      <c r="K20" s="10" t="s">
        <v>147</v>
      </c>
      <c r="L20" s="10" t="s">
        <v>117</v>
      </c>
      <c r="M20" s="52">
        <v>4</v>
      </c>
      <c r="N20" s="12">
        <v>42000</v>
      </c>
      <c r="O20" s="11">
        <f t="shared" si="0"/>
        <v>168000</v>
      </c>
    </row>
    <row r="21" spans="2:15" x14ac:dyDescent="0.25">
      <c r="B21" s="8">
        <v>18</v>
      </c>
      <c r="C21" s="47"/>
      <c r="D21" s="36" t="s">
        <v>77</v>
      </c>
      <c r="E21" s="10" t="s">
        <v>118</v>
      </c>
      <c r="F21" s="52">
        <v>1</v>
      </c>
      <c r="G21" s="12">
        <v>70000</v>
      </c>
      <c r="H21" s="12">
        <f t="shared" si="1"/>
        <v>70000</v>
      </c>
      <c r="I21" s="78">
        <v>75</v>
      </c>
      <c r="J21" s="47"/>
      <c r="K21" s="10" t="s">
        <v>148</v>
      </c>
      <c r="L21" s="10" t="s">
        <v>117</v>
      </c>
      <c r="M21" s="52">
        <v>2</v>
      </c>
      <c r="N21" s="12">
        <v>12000</v>
      </c>
      <c r="O21" s="11">
        <f t="shared" si="0"/>
        <v>24000</v>
      </c>
    </row>
    <row r="22" spans="2:15" x14ac:dyDescent="0.25">
      <c r="B22" s="8">
        <v>19</v>
      </c>
      <c r="C22" s="47"/>
      <c r="D22" s="36" t="s">
        <v>78</v>
      </c>
      <c r="E22" s="10" t="s">
        <v>113</v>
      </c>
      <c r="F22" s="52">
        <v>1</v>
      </c>
      <c r="G22" s="12">
        <v>40000</v>
      </c>
      <c r="H22" s="12">
        <f t="shared" si="1"/>
        <v>40000</v>
      </c>
      <c r="I22" s="78">
        <v>76</v>
      </c>
      <c r="J22" s="47"/>
      <c r="K22" s="10" t="s">
        <v>149</v>
      </c>
      <c r="L22" s="10" t="s">
        <v>117</v>
      </c>
      <c r="M22" s="52">
        <v>2</v>
      </c>
      <c r="N22" s="12">
        <v>25000</v>
      </c>
      <c r="O22" s="11">
        <f t="shared" si="0"/>
        <v>50000</v>
      </c>
    </row>
    <row r="23" spans="2:15" x14ac:dyDescent="0.25">
      <c r="B23" s="8">
        <v>20</v>
      </c>
      <c r="C23" s="47"/>
      <c r="D23" s="36" t="s">
        <v>79</v>
      </c>
      <c r="E23" s="10" t="s">
        <v>117</v>
      </c>
      <c r="F23" s="52">
        <v>20</v>
      </c>
      <c r="G23" s="12">
        <v>2500</v>
      </c>
      <c r="H23" s="12">
        <f t="shared" si="1"/>
        <v>50000</v>
      </c>
      <c r="I23" s="78">
        <v>77</v>
      </c>
      <c r="J23" s="47"/>
      <c r="K23" s="10" t="s">
        <v>150</v>
      </c>
      <c r="L23" s="10" t="s">
        <v>117</v>
      </c>
      <c r="M23" s="52">
        <v>1</v>
      </c>
      <c r="N23" s="12">
        <v>12000</v>
      </c>
      <c r="O23" s="11">
        <f t="shared" si="0"/>
        <v>12000</v>
      </c>
    </row>
    <row r="24" spans="2:15" x14ac:dyDescent="0.25">
      <c r="B24" s="8">
        <v>21</v>
      </c>
      <c r="C24" s="47"/>
      <c r="D24" s="36" t="s">
        <v>80</v>
      </c>
      <c r="E24" s="10" t="s">
        <v>117</v>
      </c>
      <c r="F24" s="52">
        <v>20</v>
      </c>
      <c r="G24" s="12">
        <v>2500</v>
      </c>
      <c r="H24" s="12">
        <f t="shared" si="1"/>
        <v>50000</v>
      </c>
      <c r="I24" s="78">
        <v>78</v>
      </c>
      <c r="J24" s="47"/>
      <c r="K24" s="10" t="s">
        <v>151</v>
      </c>
      <c r="L24" s="10" t="s">
        <v>117</v>
      </c>
      <c r="M24" s="52">
        <v>1</v>
      </c>
      <c r="N24" s="12">
        <v>60000</v>
      </c>
      <c r="O24" s="11">
        <f t="shared" si="0"/>
        <v>60000</v>
      </c>
    </row>
    <row r="25" spans="2:15" x14ac:dyDescent="0.25">
      <c r="B25" s="8">
        <v>22</v>
      </c>
      <c r="C25" s="47">
        <v>45602</v>
      </c>
      <c r="D25" s="36" t="s">
        <v>81</v>
      </c>
      <c r="E25" s="10" t="s">
        <v>116</v>
      </c>
      <c r="F25" s="52">
        <v>5</v>
      </c>
      <c r="G25" s="12">
        <v>168000</v>
      </c>
      <c r="H25" s="12">
        <f t="shared" si="1"/>
        <v>840000</v>
      </c>
      <c r="I25" s="78">
        <v>79</v>
      </c>
      <c r="J25" s="47"/>
      <c r="K25" s="10" t="s">
        <v>152</v>
      </c>
      <c r="L25" s="10" t="s">
        <v>122</v>
      </c>
      <c r="M25" s="52">
        <v>102</v>
      </c>
      <c r="N25" s="12">
        <v>8935</v>
      </c>
      <c r="O25" s="11">
        <f t="shared" si="0"/>
        <v>911370</v>
      </c>
    </row>
    <row r="26" spans="2:15" x14ac:dyDescent="0.25">
      <c r="B26" s="8">
        <v>23</v>
      </c>
      <c r="C26" s="47"/>
      <c r="D26" s="36" t="s">
        <v>82</v>
      </c>
      <c r="E26" s="10" t="s">
        <v>117</v>
      </c>
      <c r="F26" s="52">
        <v>1</v>
      </c>
      <c r="G26" s="12">
        <v>4000</v>
      </c>
      <c r="H26" s="12">
        <f t="shared" si="1"/>
        <v>4000</v>
      </c>
      <c r="I26" s="78">
        <v>80</v>
      </c>
      <c r="J26" s="47"/>
      <c r="K26" s="10" t="s">
        <v>153</v>
      </c>
      <c r="L26" s="10" t="s">
        <v>117</v>
      </c>
      <c r="M26" s="52">
        <v>2</v>
      </c>
      <c r="N26" s="12">
        <v>165000</v>
      </c>
      <c r="O26" s="11">
        <f t="shared" si="0"/>
        <v>330000</v>
      </c>
    </row>
    <row r="27" spans="2:15" x14ac:dyDescent="0.25">
      <c r="B27" s="8">
        <v>24</v>
      </c>
      <c r="C27" s="47"/>
      <c r="D27" s="36" t="s">
        <v>83</v>
      </c>
      <c r="E27" s="10" t="s">
        <v>119</v>
      </c>
      <c r="F27" s="52">
        <v>1</v>
      </c>
      <c r="G27" s="12">
        <v>75000</v>
      </c>
      <c r="H27" s="12">
        <f t="shared" si="1"/>
        <v>75000</v>
      </c>
      <c r="I27" s="78">
        <v>81</v>
      </c>
      <c r="J27" s="47"/>
      <c r="K27" s="10" t="s">
        <v>154</v>
      </c>
      <c r="L27" s="10" t="s">
        <v>117</v>
      </c>
      <c r="M27" s="52">
        <v>4</v>
      </c>
      <c r="N27" s="12">
        <v>40000</v>
      </c>
      <c r="O27" s="11">
        <f t="shared" si="0"/>
        <v>160000</v>
      </c>
    </row>
    <row r="28" spans="2:15" x14ac:dyDescent="0.25">
      <c r="B28" s="8">
        <v>25</v>
      </c>
      <c r="C28" s="47"/>
      <c r="D28" s="36" t="s">
        <v>84</v>
      </c>
      <c r="E28" s="10" t="s">
        <v>115</v>
      </c>
      <c r="F28" s="52">
        <v>10</v>
      </c>
      <c r="G28" s="12">
        <v>90000</v>
      </c>
      <c r="H28" s="12">
        <f t="shared" si="1"/>
        <v>900000</v>
      </c>
      <c r="I28" s="78">
        <v>82</v>
      </c>
      <c r="J28" s="47"/>
      <c r="K28" s="10" t="s">
        <v>155</v>
      </c>
      <c r="L28" s="10" t="s">
        <v>117</v>
      </c>
      <c r="M28" s="52">
        <v>4</v>
      </c>
      <c r="N28" s="12">
        <v>8000</v>
      </c>
      <c r="O28" s="11">
        <f t="shared" si="0"/>
        <v>32000</v>
      </c>
    </row>
    <row r="29" spans="2:15" ht="31.5" x14ac:dyDescent="0.25">
      <c r="B29" s="8">
        <v>26</v>
      </c>
      <c r="C29" s="47">
        <v>45603</v>
      </c>
      <c r="D29" s="36" t="s">
        <v>85</v>
      </c>
      <c r="E29" s="10" t="s">
        <v>123</v>
      </c>
      <c r="F29" s="52">
        <v>78.38</v>
      </c>
      <c r="G29" s="12">
        <v>180000</v>
      </c>
      <c r="H29" s="12">
        <f t="shared" si="1"/>
        <v>14108400</v>
      </c>
      <c r="I29" s="78">
        <v>83</v>
      </c>
      <c r="J29" s="47"/>
      <c r="K29" s="10" t="s">
        <v>188</v>
      </c>
      <c r="L29" s="10" t="s">
        <v>183</v>
      </c>
      <c r="M29" s="52">
        <v>3</v>
      </c>
      <c r="N29" s="12">
        <v>10000</v>
      </c>
      <c r="O29" s="11">
        <f t="shared" si="0"/>
        <v>30000</v>
      </c>
    </row>
    <row r="30" spans="2:15" x14ac:dyDescent="0.25">
      <c r="B30" s="8">
        <v>27</v>
      </c>
      <c r="C30" s="47"/>
      <c r="D30" s="36" t="s">
        <v>86</v>
      </c>
      <c r="E30" s="10" t="s">
        <v>120</v>
      </c>
      <c r="F30" s="52">
        <v>4</v>
      </c>
      <c r="G30" s="12">
        <v>90000</v>
      </c>
      <c r="H30" s="12">
        <f t="shared" si="1"/>
        <v>360000</v>
      </c>
      <c r="I30" s="78">
        <v>84</v>
      </c>
      <c r="J30" s="47"/>
      <c r="K30" s="10" t="s">
        <v>156</v>
      </c>
      <c r="L30" s="10" t="s">
        <v>117</v>
      </c>
      <c r="M30" s="52">
        <v>9</v>
      </c>
      <c r="N30" s="12">
        <v>10000</v>
      </c>
      <c r="O30" s="11">
        <f t="shared" si="0"/>
        <v>90000</v>
      </c>
    </row>
    <row r="31" spans="2:15" x14ac:dyDescent="0.25">
      <c r="B31" s="8">
        <v>28</v>
      </c>
      <c r="C31" s="47">
        <v>45604</v>
      </c>
      <c r="D31" s="36" t="s">
        <v>87</v>
      </c>
      <c r="E31" s="10" t="s">
        <v>122</v>
      </c>
      <c r="F31" s="52">
        <v>16</v>
      </c>
      <c r="G31" s="12">
        <v>40000</v>
      </c>
      <c r="H31" s="12">
        <f t="shared" si="1"/>
        <v>640000</v>
      </c>
      <c r="I31" s="78">
        <v>85</v>
      </c>
      <c r="J31" s="47"/>
      <c r="K31" s="10" t="s">
        <v>157</v>
      </c>
      <c r="L31" s="10" t="s">
        <v>117</v>
      </c>
      <c r="M31" s="52">
        <v>2</v>
      </c>
      <c r="N31" s="12">
        <v>16000</v>
      </c>
      <c r="O31" s="11">
        <f t="shared" si="0"/>
        <v>32000</v>
      </c>
    </row>
    <row r="32" spans="2:15" x14ac:dyDescent="0.25">
      <c r="B32" s="8">
        <v>29</v>
      </c>
      <c r="C32" s="47"/>
      <c r="D32" s="36" t="s">
        <v>88</v>
      </c>
      <c r="E32" s="10" t="s">
        <v>119</v>
      </c>
      <c r="F32" s="52">
        <v>2</v>
      </c>
      <c r="G32" s="12">
        <v>50000</v>
      </c>
      <c r="H32" s="12">
        <f t="shared" si="1"/>
        <v>100000</v>
      </c>
      <c r="I32" s="78">
        <v>86</v>
      </c>
      <c r="J32" s="47"/>
      <c r="K32" s="10" t="s">
        <v>158</v>
      </c>
      <c r="L32" s="10" t="s">
        <v>117</v>
      </c>
      <c r="M32" s="52">
        <v>20</v>
      </c>
      <c r="N32" s="12">
        <v>2000</v>
      </c>
      <c r="O32" s="11">
        <f t="shared" si="0"/>
        <v>40000</v>
      </c>
    </row>
    <row r="33" spans="2:15" x14ac:dyDescent="0.25">
      <c r="B33" s="8">
        <v>30</v>
      </c>
      <c r="C33" s="47"/>
      <c r="D33" s="36" t="s">
        <v>89</v>
      </c>
      <c r="E33" s="10" t="s">
        <v>122</v>
      </c>
      <c r="F33" s="52">
        <v>10</v>
      </c>
      <c r="G33" s="12">
        <v>50000</v>
      </c>
      <c r="H33" s="12">
        <f t="shared" si="1"/>
        <v>500000</v>
      </c>
      <c r="I33" s="78">
        <v>87</v>
      </c>
      <c r="J33" s="47"/>
      <c r="K33" s="10" t="s">
        <v>159</v>
      </c>
      <c r="L33" s="10" t="s">
        <v>117</v>
      </c>
      <c r="M33" s="52">
        <v>2</v>
      </c>
      <c r="N33" s="12">
        <v>2000</v>
      </c>
      <c r="O33" s="11">
        <f t="shared" si="0"/>
        <v>4000</v>
      </c>
    </row>
    <row r="34" spans="2:15" x14ac:dyDescent="0.25">
      <c r="B34" s="8">
        <v>32</v>
      </c>
      <c r="C34" s="47"/>
      <c r="D34" s="36" t="s">
        <v>90</v>
      </c>
      <c r="E34" s="10" t="s">
        <v>117</v>
      </c>
      <c r="F34" s="52">
        <v>2</v>
      </c>
      <c r="G34" s="12">
        <v>10000</v>
      </c>
      <c r="H34" s="12">
        <f t="shared" si="1"/>
        <v>20000</v>
      </c>
      <c r="I34" s="78">
        <v>88</v>
      </c>
      <c r="J34" s="47"/>
      <c r="K34" s="10" t="s">
        <v>160</v>
      </c>
      <c r="L34" s="10" t="s">
        <v>117</v>
      </c>
      <c r="M34" s="52">
        <v>8</v>
      </c>
      <c r="N34" s="12">
        <v>2000</v>
      </c>
      <c r="O34" s="11">
        <f t="shared" si="0"/>
        <v>16000</v>
      </c>
    </row>
    <row r="35" spans="2:15" x14ac:dyDescent="0.25">
      <c r="B35" s="8">
        <v>33</v>
      </c>
      <c r="C35" s="47"/>
      <c r="D35" s="36" t="s">
        <v>91</v>
      </c>
      <c r="E35" s="10" t="s">
        <v>117</v>
      </c>
      <c r="F35" s="52">
        <v>1</v>
      </c>
      <c r="G35" s="12">
        <v>45000</v>
      </c>
      <c r="H35" s="12">
        <f t="shared" si="1"/>
        <v>45000</v>
      </c>
      <c r="I35" s="78">
        <v>89</v>
      </c>
      <c r="J35" s="47"/>
      <c r="K35" s="10" t="s">
        <v>161</v>
      </c>
      <c r="L35" s="10" t="s">
        <v>122</v>
      </c>
      <c r="M35" s="52">
        <v>25</v>
      </c>
      <c r="N35" s="12">
        <v>2500</v>
      </c>
      <c r="O35" s="11">
        <f t="shared" si="0"/>
        <v>62500</v>
      </c>
    </row>
    <row r="36" spans="2:15" x14ac:dyDescent="0.25">
      <c r="B36" s="8">
        <v>34</v>
      </c>
      <c r="C36" s="47"/>
      <c r="D36" s="36" t="s">
        <v>92</v>
      </c>
      <c r="E36" s="10" t="s">
        <v>122</v>
      </c>
      <c r="F36" s="52">
        <v>1</v>
      </c>
      <c r="G36" s="12">
        <v>22000</v>
      </c>
      <c r="H36" s="12">
        <f t="shared" si="1"/>
        <v>22000</v>
      </c>
      <c r="I36" s="78">
        <v>90</v>
      </c>
      <c r="J36" s="47"/>
      <c r="K36" s="10" t="s">
        <v>162</v>
      </c>
      <c r="L36" s="10" t="s">
        <v>116</v>
      </c>
      <c r="M36" s="52">
        <v>1</v>
      </c>
      <c r="N36" s="12">
        <v>82000</v>
      </c>
      <c r="O36" s="11">
        <f t="shared" ref="O36:O55" si="2">M36*N36</f>
        <v>82000</v>
      </c>
    </row>
    <row r="37" spans="2:15" x14ac:dyDescent="0.25">
      <c r="B37" s="8">
        <v>35</v>
      </c>
      <c r="C37" s="47">
        <v>45608</v>
      </c>
      <c r="D37" s="36" t="s">
        <v>93</v>
      </c>
      <c r="E37" s="10" t="s">
        <v>116</v>
      </c>
      <c r="F37" s="52">
        <v>1</v>
      </c>
      <c r="G37" s="12">
        <v>210000</v>
      </c>
      <c r="H37" s="12">
        <f t="shared" si="1"/>
        <v>210000</v>
      </c>
      <c r="I37" s="78">
        <v>91</v>
      </c>
      <c r="J37" s="47"/>
      <c r="K37" s="10" t="s">
        <v>163</v>
      </c>
      <c r="L37" s="10" t="s">
        <v>117</v>
      </c>
      <c r="M37" s="52">
        <v>3</v>
      </c>
      <c r="N37" s="12">
        <v>5000</v>
      </c>
      <c r="O37" s="11">
        <f t="shared" si="2"/>
        <v>15000</v>
      </c>
    </row>
    <row r="38" spans="2:15" x14ac:dyDescent="0.25">
      <c r="B38" s="8">
        <v>36</v>
      </c>
      <c r="C38" s="47"/>
      <c r="D38" s="36" t="s">
        <v>94</v>
      </c>
      <c r="E38" s="10" t="s">
        <v>117</v>
      </c>
      <c r="F38" s="52">
        <v>1</v>
      </c>
      <c r="G38" s="12">
        <v>60000</v>
      </c>
      <c r="H38" s="12">
        <f t="shared" si="1"/>
        <v>60000</v>
      </c>
      <c r="I38" s="78">
        <v>92</v>
      </c>
      <c r="J38" s="47"/>
      <c r="K38" s="10" t="s">
        <v>164</v>
      </c>
      <c r="L38" s="10" t="s">
        <v>117</v>
      </c>
      <c r="M38" s="52">
        <v>1</v>
      </c>
      <c r="N38" s="12">
        <v>18000</v>
      </c>
      <c r="O38" s="11">
        <f t="shared" si="2"/>
        <v>18000</v>
      </c>
    </row>
    <row r="39" spans="2:15" x14ac:dyDescent="0.25">
      <c r="B39" s="8">
        <v>37</v>
      </c>
      <c r="C39" s="47"/>
      <c r="D39" s="36" t="s">
        <v>95</v>
      </c>
      <c r="E39" s="10" t="s">
        <v>117</v>
      </c>
      <c r="F39" s="52">
        <v>1</v>
      </c>
      <c r="G39" s="12">
        <v>70000</v>
      </c>
      <c r="H39" s="12">
        <f t="shared" si="1"/>
        <v>70000</v>
      </c>
      <c r="I39" s="78">
        <v>93</v>
      </c>
      <c r="J39" s="47"/>
      <c r="K39" s="10" t="s">
        <v>165</v>
      </c>
      <c r="L39" s="10" t="s">
        <v>117</v>
      </c>
      <c r="M39" s="52">
        <v>1</v>
      </c>
      <c r="N39" s="12">
        <v>20000</v>
      </c>
      <c r="O39" s="11">
        <f t="shared" si="2"/>
        <v>20000</v>
      </c>
    </row>
    <row r="40" spans="2:15" x14ac:dyDescent="0.25">
      <c r="B40" s="8">
        <v>38</v>
      </c>
      <c r="C40" s="47"/>
      <c r="D40" s="36" t="s">
        <v>96</v>
      </c>
      <c r="E40" s="10" t="s">
        <v>117</v>
      </c>
      <c r="F40" s="52">
        <v>1</v>
      </c>
      <c r="G40" s="12">
        <v>40000</v>
      </c>
      <c r="H40" s="12">
        <f t="shared" si="1"/>
        <v>40000</v>
      </c>
      <c r="I40" s="78">
        <v>94</v>
      </c>
      <c r="J40" s="47"/>
      <c r="K40" s="10" t="s">
        <v>166</v>
      </c>
      <c r="L40" s="10" t="s">
        <v>124</v>
      </c>
      <c r="M40" s="52">
        <v>2</v>
      </c>
      <c r="N40" s="12">
        <v>10000</v>
      </c>
      <c r="O40" s="11">
        <f t="shared" si="2"/>
        <v>20000</v>
      </c>
    </row>
    <row r="41" spans="2:15" x14ac:dyDescent="0.25">
      <c r="B41" s="8">
        <v>39</v>
      </c>
      <c r="C41" s="47"/>
      <c r="D41" s="36" t="s">
        <v>97</v>
      </c>
      <c r="E41" s="10" t="s">
        <v>117</v>
      </c>
      <c r="F41" s="52">
        <v>1</v>
      </c>
      <c r="G41" s="12">
        <v>38000</v>
      </c>
      <c r="H41" s="12">
        <f t="shared" si="1"/>
        <v>38000</v>
      </c>
      <c r="I41" s="78">
        <v>95</v>
      </c>
      <c r="J41" s="47"/>
      <c r="K41" s="10" t="s">
        <v>167</v>
      </c>
      <c r="L41" s="10" t="s">
        <v>117</v>
      </c>
      <c r="M41" s="52">
        <v>1</v>
      </c>
      <c r="N41" s="12">
        <v>30000</v>
      </c>
      <c r="O41" s="11">
        <f t="shared" si="2"/>
        <v>30000</v>
      </c>
    </row>
    <row r="42" spans="2:15" x14ac:dyDescent="0.25">
      <c r="B42" s="8">
        <v>40</v>
      </c>
      <c r="C42" s="47"/>
      <c r="D42" s="36" t="s">
        <v>98</v>
      </c>
      <c r="E42" s="10" t="s">
        <v>117</v>
      </c>
      <c r="F42" s="52">
        <v>5</v>
      </c>
      <c r="G42" s="12">
        <v>29000</v>
      </c>
      <c r="H42" s="12">
        <f t="shared" si="1"/>
        <v>145000</v>
      </c>
      <c r="I42" s="78">
        <v>96</v>
      </c>
      <c r="J42" s="47"/>
      <c r="K42" s="10" t="s">
        <v>168</v>
      </c>
      <c r="L42" s="10" t="s">
        <v>117</v>
      </c>
      <c r="M42" s="52">
        <v>4</v>
      </c>
      <c r="N42" s="12">
        <v>4000</v>
      </c>
      <c r="O42" s="11">
        <f t="shared" si="2"/>
        <v>16000</v>
      </c>
    </row>
    <row r="43" spans="2:15" x14ac:dyDescent="0.25">
      <c r="B43" s="8">
        <v>41</v>
      </c>
      <c r="C43" s="47"/>
      <c r="D43" s="36" t="s">
        <v>99</v>
      </c>
      <c r="E43" s="10" t="s">
        <v>117</v>
      </c>
      <c r="F43" s="52">
        <v>1</v>
      </c>
      <c r="G43" s="12">
        <v>45000</v>
      </c>
      <c r="H43" s="12">
        <f t="shared" si="1"/>
        <v>45000</v>
      </c>
      <c r="I43" s="78">
        <v>97</v>
      </c>
      <c r="J43" s="47"/>
      <c r="K43" s="10" t="s">
        <v>169</v>
      </c>
      <c r="L43" s="10" t="s">
        <v>117</v>
      </c>
      <c r="M43" s="52">
        <v>2</v>
      </c>
      <c r="N43" s="12">
        <v>6000</v>
      </c>
      <c r="O43" s="11">
        <f t="shared" si="2"/>
        <v>12000</v>
      </c>
    </row>
    <row r="44" spans="2:15" x14ac:dyDescent="0.25">
      <c r="B44" s="8">
        <v>42</v>
      </c>
      <c r="C44" s="47"/>
      <c r="D44" s="36" t="s">
        <v>100</v>
      </c>
      <c r="E44" s="10" t="s">
        <v>124</v>
      </c>
      <c r="F44" s="52">
        <v>3</v>
      </c>
      <c r="G44" s="12">
        <v>10000</v>
      </c>
      <c r="H44" s="12">
        <f t="shared" si="1"/>
        <v>30000</v>
      </c>
      <c r="I44" s="78">
        <v>98</v>
      </c>
      <c r="J44" s="47"/>
      <c r="K44" s="10" t="s">
        <v>170</v>
      </c>
      <c r="L44" s="10" t="s">
        <v>117</v>
      </c>
      <c r="M44" s="52">
        <v>4</v>
      </c>
      <c r="N44" s="12">
        <v>6000</v>
      </c>
      <c r="O44" s="11">
        <f t="shared" si="2"/>
        <v>24000</v>
      </c>
    </row>
    <row r="45" spans="2:15" x14ac:dyDescent="0.25">
      <c r="B45" s="8">
        <v>43</v>
      </c>
      <c r="C45" s="47"/>
      <c r="D45" s="36" t="s">
        <v>101</v>
      </c>
      <c r="E45" s="10" t="s">
        <v>117</v>
      </c>
      <c r="F45" s="52">
        <v>1</v>
      </c>
      <c r="G45" s="12">
        <v>40000</v>
      </c>
      <c r="H45" s="12">
        <f t="shared" si="1"/>
        <v>40000</v>
      </c>
      <c r="I45" s="78">
        <v>99</v>
      </c>
      <c r="J45" s="47"/>
      <c r="K45" s="10" t="s">
        <v>171</v>
      </c>
      <c r="L45" s="10" t="s">
        <v>117</v>
      </c>
      <c r="M45" s="52">
        <v>5</v>
      </c>
      <c r="N45" s="12">
        <v>12000</v>
      </c>
      <c r="O45" s="11">
        <f t="shared" si="2"/>
        <v>60000</v>
      </c>
    </row>
    <row r="46" spans="2:15" x14ac:dyDescent="0.25">
      <c r="B46" s="8">
        <v>44</v>
      </c>
      <c r="C46" s="47"/>
      <c r="D46" s="36" t="s">
        <v>102</v>
      </c>
      <c r="E46" s="10" t="s">
        <v>117</v>
      </c>
      <c r="F46" s="52">
        <v>2</v>
      </c>
      <c r="G46" s="12">
        <v>10000</v>
      </c>
      <c r="H46" s="12">
        <f t="shared" si="1"/>
        <v>20000</v>
      </c>
      <c r="I46" s="78">
        <v>100</v>
      </c>
      <c r="J46" s="47"/>
      <c r="K46" s="10" t="s">
        <v>136</v>
      </c>
      <c r="L46" s="10" t="s">
        <v>117</v>
      </c>
      <c r="M46" s="52">
        <v>1</v>
      </c>
      <c r="N46" s="12">
        <v>4000</v>
      </c>
      <c r="O46" s="11">
        <f t="shared" si="2"/>
        <v>4000</v>
      </c>
    </row>
    <row r="47" spans="2:15" x14ac:dyDescent="0.25">
      <c r="B47" s="8">
        <v>45</v>
      </c>
      <c r="C47" s="47"/>
      <c r="D47" s="36" t="s">
        <v>103</v>
      </c>
      <c r="E47" s="10" t="s">
        <v>117</v>
      </c>
      <c r="F47" s="52">
        <v>1</v>
      </c>
      <c r="G47" s="12">
        <v>8000</v>
      </c>
      <c r="H47" s="12">
        <f t="shared" si="1"/>
        <v>8000</v>
      </c>
      <c r="I47" s="78">
        <v>101</v>
      </c>
      <c r="J47" s="47"/>
      <c r="K47" s="10" t="s">
        <v>172</v>
      </c>
      <c r="L47" s="10" t="s">
        <v>117</v>
      </c>
      <c r="M47" s="52">
        <v>3</v>
      </c>
      <c r="N47" s="12">
        <v>9000</v>
      </c>
      <c r="O47" s="11">
        <f t="shared" si="2"/>
        <v>27000</v>
      </c>
    </row>
    <row r="48" spans="2:15" x14ac:dyDescent="0.25">
      <c r="B48" s="8">
        <v>46</v>
      </c>
      <c r="C48" s="47">
        <v>45615</v>
      </c>
      <c r="D48" s="36" t="s">
        <v>104</v>
      </c>
      <c r="E48" s="10" t="s">
        <v>114</v>
      </c>
      <c r="F48" s="52">
        <v>1.5</v>
      </c>
      <c r="G48" s="12">
        <v>1250000</v>
      </c>
      <c r="H48" s="12">
        <f t="shared" si="1"/>
        <v>1875000</v>
      </c>
      <c r="I48" s="78">
        <v>102</v>
      </c>
      <c r="J48" s="47"/>
      <c r="K48" s="10" t="s">
        <v>173</v>
      </c>
      <c r="L48" s="10" t="s">
        <v>116</v>
      </c>
      <c r="M48" s="52">
        <v>1</v>
      </c>
      <c r="N48" s="12">
        <v>88000</v>
      </c>
      <c r="O48" s="11">
        <f t="shared" si="2"/>
        <v>88000</v>
      </c>
    </row>
    <row r="49" spans="2:20" x14ac:dyDescent="0.25">
      <c r="B49" s="8">
        <v>47</v>
      </c>
      <c r="C49" s="47">
        <v>45621</v>
      </c>
      <c r="D49" s="36" t="s">
        <v>105</v>
      </c>
      <c r="E49" s="10" t="s">
        <v>122</v>
      </c>
      <c r="F49" s="52">
        <v>73</v>
      </c>
      <c r="G49" s="12">
        <v>85000</v>
      </c>
      <c r="H49" s="12">
        <f t="shared" si="1"/>
        <v>6205000</v>
      </c>
      <c r="I49" s="78">
        <v>103</v>
      </c>
      <c r="J49" s="47"/>
      <c r="K49" s="10" t="s">
        <v>174</v>
      </c>
      <c r="L49" s="10" t="s">
        <v>116</v>
      </c>
      <c r="M49" s="52">
        <v>0.5</v>
      </c>
      <c r="N49" s="12">
        <v>50000</v>
      </c>
      <c r="O49" s="11">
        <f t="shared" si="2"/>
        <v>25000</v>
      </c>
    </row>
    <row r="50" spans="2:20" x14ac:dyDescent="0.25">
      <c r="B50" s="8">
        <v>48</v>
      </c>
      <c r="C50" s="47"/>
      <c r="D50" s="36" t="s">
        <v>106</v>
      </c>
      <c r="E50" s="10" t="s">
        <v>122</v>
      </c>
      <c r="F50" s="52">
        <v>5</v>
      </c>
      <c r="G50" s="12">
        <v>95000</v>
      </c>
      <c r="H50" s="12">
        <f t="shared" si="1"/>
        <v>475000</v>
      </c>
      <c r="I50" s="78">
        <v>104</v>
      </c>
      <c r="J50" s="47"/>
      <c r="K50" s="10" t="s">
        <v>175</v>
      </c>
      <c r="L50" s="10" t="s">
        <v>116</v>
      </c>
      <c r="M50" s="52">
        <v>1</v>
      </c>
      <c r="N50" s="12">
        <v>45000</v>
      </c>
      <c r="O50" s="11">
        <f t="shared" si="2"/>
        <v>45000</v>
      </c>
    </row>
    <row r="51" spans="2:20" x14ac:dyDescent="0.25">
      <c r="B51" s="8">
        <v>49</v>
      </c>
      <c r="C51" s="47">
        <v>45622</v>
      </c>
      <c r="D51" s="36" t="s">
        <v>104</v>
      </c>
      <c r="E51" s="10" t="s">
        <v>114</v>
      </c>
      <c r="F51" s="52">
        <v>1.5</v>
      </c>
      <c r="G51" s="12">
        <v>1250000</v>
      </c>
      <c r="H51" s="12">
        <f t="shared" si="1"/>
        <v>1875000</v>
      </c>
      <c r="I51" s="78">
        <v>105</v>
      </c>
      <c r="J51" s="47"/>
      <c r="K51" s="10" t="s">
        <v>176</v>
      </c>
      <c r="L51" s="10" t="s">
        <v>116</v>
      </c>
      <c r="M51" s="52">
        <v>1</v>
      </c>
      <c r="N51" s="12">
        <v>62000</v>
      </c>
      <c r="O51" s="11">
        <f t="shared" si="2"/>
        <v>62000</v>
      </c>
    </row>
    <row r="52" spans="2:20" x14ac:dyDescent="0.25">
      <c r="B52" s="8">
        <v>50</v>
      </c>
      <c r="C52" s="47">
        <v>45625</v>
      </c>
      <c r="D52" s="36" t="s">
        <v>107</v>
      </c>
      <c r="E52" s="10" t="s">
        <v>114</v>
      </c>
      <c r="F52" s="52">
        <v>1</v>
      </c>
      <c r="G52" s="12">
        <v>1250000</v>
      </c>
      <c r="H52" s="12">
        <f t="shared" si="1"/>
        <v>1250000</v>
      </c>
      <c r="I52" s="78">
        <v>106</v>
      </c>
      <c r="J52" s="47"/>
      <c r="K52" s="10" t="s">
        <v>177</v>
      </c>
      <c r="L52" s="10" t="s">
        <v>117</v>
      </c>
      <c r="M52" s="52">
        <v>1</v>
      </c>
      <c r="N52" s="12">
        <v>40000</v>
      </c>
      <c r="O52" s="11">
        <f t="shared" si="2"/>
        <v>40000</v>
      </c>
    </row>
    <row r="53" spans="2:20" x14ac:dyDescent="0.25">
      <c r="B53" s="8">
        <v>52</v>
      </c>
      <c r="C53" s="47">
        <v>45636</v>
      </c>
      <c r="D53" s="36" t="s">
        <v>125</v>
      </c>
      <c r="E53" s="10" t="s">
        <v>117</v>
      </c>
      <c r="F53" s="52">
        <v>1</v>
      </c>
      <c r="G53" s="12">
        <v>600000</v>
      </c>
      <c r="H53" s="12">
        <f t="shared" si="1"/>
        <v>600000</v>
      </c>
      <c r="I53" s="78">
        <v>107</v>
      </c>
      <c r="J53" s="47"/>
      <c r="K53" s="10" t="s">
        <v>178</v>
      </c>
      <c r="L53" s="10" t="s">
        <v>117</v>
      </c>
      <c r="M53" s="52">
        <v>1</v>
      </c>
      <c r="N53" s="12">
        <v>10000</v>
      </c>
      <c r="O53" s="11">
        <f t="shared" si="2"/>
        <v>10000</v>
      </c>
    </row>
    <row r="54" spans="2:20" x14ac:dyDescent="0.25">
      <c r="B54" s="8">
        <v>53</v>
      </c>
      <c r="C54" s="47"/>
      <c r="D54" s="36" t="s">
        <v>126</v>
      </c>
      <c r="E54" s="10" t="s">
        <v>117</v>
      </c>
      <c r="F54" s="52">
        <v>1</v>
      </c>
      <c r="G54" s="12">
        <v>75000</v>
      </c>
      <c r="H54" s="12">
        <f t="shared" si="1"/>
        <v>75000</v>
      </c>
      <c r="I54" s="78">
        <v>108</v>
      </c>
      <c r="J54" s="47"/>
      <c r="K54" s="10" t="s">
        <v>179</v>
      </c>
      <c r="L54" s="10" t="s">
        <v>117</v>
      </c>
      <c r="M54" s="52">
        <v>1</v>
      </c>
      <c r="N54" s="12">
        <v>95000</v>
      </c>
      <c r="O54" s="11">
        <f t="shared" si="2"/>
        <v>95000</v>
      </c>
    </row>
    <row r="55" spans="2:20" x14ac:dyDescent="0.25">
      <c r="B55" s="8">
        <v>54</v>
      </c>
      <c r="C55" s="47" t="s">
        <v>59</v>
      </c>
      <c r="D55" s="36" t="s">
        <v>127</v>
      </c>
      <c r="E55" s="10" t="s">
        <v>122</v>
      </c>
      <c r="F55" s="52">
        <v>30</v>
      </c>
      <c r="G55" s="12">
        <v>2500</v>
      </c>
      <c r="H55" s="12">
        <f t="shared" si="1"/>
        <v>75000</v>
      </c>
      <c r="I55" s="78">
        <v>109</v>
      </c>
      <c r="J55" s="47"/>
      <c r="K55" s="10" t="s">
        <v>180</v>
      </c>
      <c r="L55" s="10" t="s">
        <v>122</v>
      </c>
      <c r="M55" s="52">
        <v>3</v>
      </c>
      <c r="N55" s="12">
        <v>3500</v>
      </c>
      <c r="O55" s="11">
        <f t="shared" si="2"/>
        <v>10500</v>
      </c>
    </row>
    <row r="56" spans="2:20" x14ac:dyDescent="0.25">
      <c r="B56" s="8">
        <v>55</v>
      </c>
      <c r="C56" s="47"/>
      <c r="D56" s="36" t="s">
        <v>128</v>
      </c>
      <c r="E56" s="10" t="s">
        <v>117</v>
      </c>
      <c r="F56" s="52">
        <v>1</v>
      </c>
      <c r="G56" s="12">
        <v>20000</v>
      </c>
      <c r="H56" s="12">
        <f t="shared" si="1"/>
        <v>20000</v>
      </c>
      <c r="I56" s="78">
        <v>111</v>
      </c>
      <c r="J56" s="47"/>
      <c r="K56" s="10" t="s">
        <v>181</v>
      </c>
      <c r="L56" s="10"/>
      <c r="M56" s="52"/>
      <c r="N56" s="12"/>
      <c r="O56" s="11">
        <v>6000000</v>
      </c>
    </row>
    <row r="57" spans="2:20" x14ac:dyDescent="0.25">
      <c r="B57" s="8">
        <v>56</v>
      </c>
      <c r="C57" s="47"/>
      <c r="D57" s="36" t="s">
        <v>129</v>
      </c>
      <c r="E57" s="10" t="s">
        <v>117</v>
      </c>
      <c r="F57" s="52">
        <v>2</v>
      </c>
      <c r="G57" s="12">
        <v>50000</v>
      </c>
      <c r="H57" s="12">
        <f t="shared" si="1"/>
        <v>100000</v>
      </c>
      <c r="I57" s="78">
        <v>112</v>
      </c>
      <c r="J57" s="48"/>
      <c r="K57" s="10" t="s">
        <v>185</v>
      </c>
      <c r="L57" s="10"/>
      <c r="M57" s="52"/>
      <c r="N57" s="12"/>
      <c r="O57" s="11">
        <v>39600000</v>
      </c>
    </row>
    <row r="58" spans="2:20" x14ac:dyDescent="0.25">
      <c r="B58" s="8">
        <v>57</v>
      </c>
      <c r="C58" s="47" t="s">
        <v>59</v>
      </c>
      <c r="D58" s="36" t="s">
        <v>130</v>
      </c>
      <c r="E58" s="10" t="s">
        <v>117</v>
      </c>
      <c r="F58" s="52">
        <v>1</v>
      </c>
      <c r="G58" s="12">
        <v>75000</v>
      </c>
      <c r="H58" s="12">
        <f>F58*G58</f>
        <v>75000</v>
      </c>
      <c r="I58" s="78"/>
      <c r="J58" s="47"/>
      <c r="K58" s="10"/>
      <c r="L58" s="10"/>
      <c r="M58" s="52"/>
      <c r="N58" s="12"/>
      <c r="O58" s="11"/>
    </row>
    <row r="59" spans="2:20" ht="21" customHeight="1" x14ac:dyDescent="0.25">
      <c r="B59" s="66" t="s">
        <v>186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2">
        <f>ROUND(SUM(H4:H58)+SUM(O4:O58),-3)</f>
        <v>96317000</v>
      </c>
      <c r="O59" s="63"/>
      <c r="S59" s="1">
        <v>96316705</v>
      </c>
      <c r="T59" s="18">
        <f>N59-S59</f>
        <v>295</v>
      </c>
    </row>
    <row r="60" spans="2:20" ht="36" customHeight="1" x14ac:dyDescent="0.25">
      <c r="B60" s="68" t="s">
        <v>187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2">
        <v>500000</v>
      </c>
      <c r="O60" s="63"/>
    </row>
    <row r="61" spans="2:20" ht="21" customHeight="1" thickBot="1" x14ac:dyDescent="0.3">
      <c r="B61" s="79" t="s">
        <v>189</v>
      </c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1">
        <f>N59-N60</f>
        <v>95817000</v>
      </c>
      <c r="O61" s="82"/>
    </row>
    <row r="62" spans="2:20" ht="6" customHeight="1" x14ac:dyDescent="0.25"/>
    <row r="66" spans="11:15" x14ac:dyDescent="0.25">
      <c r="K66" s="60"/>
      <c r="L66" s="60"/>
      <c r="M66" s="60"/>
      <c r="N66" s="61"/>
      <c r="O66" s="61"/>
    </row>
    <row r="67" spans="11:15" x14ac:dyDescent="0.25">
      <c r="K67" s="60"/>
      <c r="L67" s="60"/>
      <c r="M67" s="60"/>
      <c r="N67" s="61"/>
      <c r="O67" s="61"/>
    </row>
    <row r="68" spans="11:15" x14ac:dyDescent="0.25">
      <c r="K68" s="60"/>
      <c r="L68" s="60"/>
      <c r="M68" s="60"/>
      <c r="N68" s="61"/>
      <c r="O68" s="61"/>
    </row>
  </sheetData>
  <mergeCells count="13">
    <mergeCell ref="D2:O2"/>
    <mergeCell ref="B59:M59"/>
    <mergeCell ref="B60:M60"/>
    <mergeCell ref="B61:M61"/>
    <mergeCell ref="N59:O59"/>
    <mergeCell ref="N60:O60"/>
    <mergeCell ref="N61:O61"/>
    <mergeCell ref="K67:M67"/>
    <mergeCell ref="N67:O67"/>
    <mergeCell ref="K68:M68"/>
    <mergeCell ref="N68:O68"/>
    <mergeCell ref="K66:M66"/>
    <mergeCell ref="N66:O6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Thống kê ủng hộ</vt:lpstr>
      <vt:lpstr>Báo cáo thu chi</vt:lpstr>
      <vt:lpstr>Quyết toán vật tư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 Cu Do</dc:creator>
  <cp:lastModifiedBy>pc</cp:lastModifiedBy>
  <cp:lastPrinted>2024-12-21T03:03:05Z</cp:lastPrinted>
  <dcterms:created xsi:type="dcterms:W3CDTF">2024-01-24T12:08:10Z</dcterms:created>
  <dcterms:modified xsi:type="dcterms:W3CDTF">2024-12-21T03:27:48Z</dcterms:modified>
</cp:coreProperties>
</file>