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. HOA KT\NTCM\NỒI XÔI VIỆN THẬN HN\2025\"/>
    </mc:Choice>
  </mc:AlternateContent>
  <bookViews>
    <workbookView xWindow="-105" yWindow="-105" windowWidth="19425" windowHeight="10425" tabRatio="961" activeTab="1"/>
  </bookViews>
  <sheets>
    <sheet name="T1" sheetId="50" r:id="rId1"/>
    <sheet name="T2" sheetId="67" r:id="rId2"/>
    <sheet name="T3" sheetId="68" r:id="rId3"/>
    <sheet name="T4" sheetId="69" r:id="rId4"/>
    <sheet name="T5" sheetId="70" r:id="rId5"/>
    <sheet name="T6" sheetId="71" r:id="rId6"/>
    <sheet name="T7" sheetId="72" r:id="rId7"/>
    <sheet name="T8" sheetId="73" r:id="rId8"/>
    <sheet name="T9" sheetId="74" r:id="rId9"/>
    <sheet name="T10" sheetId="75" r:id="rId10"/>
    <sheet name="T11" sheetId="76" r:id="rId11"/>
    <sheet name="T12" sheetId="77" r:id="rId12"/>
    <sheet name="Tổng thu - chi" sheetId="18" r:id="rId13"/>
    <sheet name="Quỹ NTCM" sheetId="78" state="hidden" r:id="rId14"/>
    <sheet name="Thuyết minh" sheetId="51" r:id="rId15"/>
  </sheets>
  <externalReferences>
    <externalReference r:id="rId16"/>
  </externalReferences>
  <definedNames>
    <definedName name="_xlnm.Print_Titles" localSheetId="0">'T1'!$4:$4</definedName>
    <definedName name="_xlnm.Print_Titles" localSheetId="9">'T10'!$4:$4</definedName>
    <definedName name="_xlnm.Print_Titles" localSheetId="10">'T11'!$4:$4</definedName>
    <definedName name="_xlnm.Print_Titles" localSheetId="11">'T12'!$4:$4</definedName>
    <definedName name="_xlnm.Print_Titles" localSheetId="1">'T2'!$4:$4</definedName>
    <definedName name="_xlnm.Print_Titles" localSheetId="2">'T3'!$4:$4</definedName>
    <definedName name="_xlnm.Print_Titles" localSheetId="3">'T4'!$4:$4</definedName>
    <definedName name="_xlnm.Print_Titles" localSheetId="4">'T5'!$4:$4</definedName>
    <definedName name="_xlnm.Print_Titles" localSheetId="5">'T6'!$4:$4</definedName>
    <definedName name="_xlnm.Print_Titles" localSheetId="6">'T7'!$4:$4</definedName>
    <definedName name="_xlnm.Print_Titles" localSheetId="7">'T8'!$4:$4</definedName>
    <definedName name="_xlnm.Print_Titles" localSheetId="8">'T9'!$4:$4</definedName>
  </definedNames>
  <calcPr calcId="162913"/>
</workbook>
</file>

<file path=xl/calcChain.xml><?xml version="1.0" encoding="utf-8"?>
<calcChain xmlns="http://schemas.openxmlformats.org/spreadsheetml/2006/main">
  <c r="N22" i="18" l="1"/>
  <c r="C100" i="70" l="1"/>
  <c r="D100" i="74" l="1"/>
  <c r="C100" i="74"/>
  <c r="C100" i="69"/>
  <c r="C100" i="76" l="1"/>
  <c r="B10" i="18" l="1"/>
  <c r="C10" i="18"/>
  <c r="G13" i="78" l="1"/>
  <c r="E12" i="78"/>
  <c r="G10" i="78"/>
  <c r="G9" i="78"/>
  <c r="G8" i="78"/>
  <c r="G7" i="78"/>
  <c r="E13" i="78"/>
  <c r="E10" i="78"/>
  <c r="E9" i="78"/>
  <c r="E7" i="78"/>
  <c r="E6" i="78"/>
  <c r="D5" i="78"/>
  <c r="E11" i="78" l="1"/>
  <c r="G11" i="78"/>
  <c r="H28" i="78"/>
  <c r="D28" i="78"/>
  <c r="I27" i="78"/>
  <c r="H27" i="78"/>
  <c r="F27" i="78"/>
  <c r="D27" i="78"/>
  <c r="I20" i="78"/>
  <c r="F19" i="78"/>
  <c r="D19" i="78"/>
  <c r="F18" i="78"/>
  <c r="D18" i="78"/>
  <c r="F17" i="78"/>
  <c r="D17" i="78"/>
  <c r="F16" i="78"/>
  <c r="D16" i="78"/>
  <c r="F15" i="78"/>
  <c r="D15" i="78"/>
  <c r="F14" i="78"/>
  <c r="D14" i="78"/>
  <c r="F13" i="78"/>
  <c r="D13" i="78"/>
  <c r="F12" i="78"/>
  <c r="D12" i="78"/>
  <c r="F11" i="78"/>
  <c r="D11" i="78"/>
  <c r="F10" i="78"/>
  <c r="D10" i="78"/>
  <c r="F9" i="78"/>
  <c r="D9" i="78"/>
  <c r="F8" i="78"/>
  <c r="D8" i="78"/>
  <c r="F7" i="78"/>
  <c r="D7" i="78"/>
  <c r="F6" i="78"/>
  <c r="D6" i="78"/>
  <c r="F5" i="78"/>
  <c r="H29" i="78" l="1"/>
  <c r="F20" i="78"/>
  <c r="D20" i="78"/>
  <c r="I28" i="78"/>
  <c r="D29" i="78"/>
  <c r="M17" i="18" l="1"/>
  <c r="K17" i="18"/>
  <c r="J17" i="18"/>
  <c r="I17" i="18"/>
  <c r="H17" i="18"/>
  <c r="G17" i="18"/>
  <c r="F17" i="18"/>
  <c r="D17" i="18"/>
  <c r="C17" i="18"/>
  <c r="B17" i="18"/>
  <c r="M16" i="18"/>
  <c r="K16" i="18"/>
  <c r="J16" i="18"/>
  <c r="I16" i="18"/>
  <c r="H16" i="18"/>
  <c r="G16" i="18"/>
  <c r="F16" i="18"/>
  <c r="D16" i="18"/>
  <c r="C16" i="18"/>
  <c r="B16" i="18"/>
  <c r="M15" i="18"/>
  <c r="K15" i="18"/>
  <c r="J15" i="18"/>
  <c r="I15" i="18"/>
  <c r="H15" i="18"/>
  <c r="G15" i="18"/>
  <c r="F15" i="18"/>
  <c r="D15" i="18"/>
  <c r="C15" i="18"/>
  <c r="B15" i="18"/>
  <c r="M14" i="18"/>
  <c r="K14" i="18"/>
  <c r="J14" i="18"/>
  <c r="I14" i="18"/>
  <c r="H14" i="18"/>
  <c r="G14" i="18"/>
  <c r="F14" i="18"/>
  <c r="D14" i="18"/>
  <c r="C14" i="18"/>
  <c r="B14" i="18"/>
  <c r="M13" i="18"/>
  <c r="K13" i="18"/>
  <c r="J13" i="18"/>
  <c r="I13" i="18"/>
  <c r="H13" i="18"/>
  <c r="G13" i="18"/>
  <c r="F13" i="18"/>
  <c r="D13" i="18"/>
  <c r="C13" i="18"/>
  <c r="B13" i="18"/>
  <c r="M12" i="18"/>
  <c r="K12" i="18"/>
  <c r="J12" i="18"/>
  <c r="I12" i="18"/>
  <c r="H12" i="18"/>
  <c r="G12" i="18"/>
  <c r="F12" i="18"/>
  <c r="D12" i="18"/>
  <c r="C12" i="18"/>
  <c r="B12" i="18"/>
  <c r="M11" i="18"/>
  <c r="K11" i="18"/>
  <c r="J11" i="18"/>
  <c r="I11" i="18"/>
  <c r="H11" i="18"/>
  <c r="G11" i="18"/>
  <c r="F11" i="18"/>
  <c r="D11" i="18"/>
  <c r="C11" i="18"/>
  <c r="B11" i="18"/>
  <c r="M10" i="18"/>
  <c r="K10" i="18"/>
  <c r="J10" i="18"/>
  <c r="I10" i="18"/>
  <c r="H10" i="18"/>
  <c r="G10" i="18"/>
  <c r="F10" i="18"/>
  <c r="D10" i="18"/>
  <c r="M9" i="18"/>
  <c r="K9" i="18"/>
  <c r="J9" i="18"/>
  <c r="I9" i="18"/>
  <c r="H9" i="18"/>
  <c r="G9" i="18"/>
  <c r="F9" i="18"/>
  <c r="D9" i="18"/>
  <c r="C9" i="18"/>
  <c r="B9" i="18"/>
  <c r="M8" i="18"/>
  <c r="K8" i="18"/>
  <c r="J8" i="18"/>
  <c r="I8" i="18"/>
  <c r="H8" i="18"/>
  <c r="G8" i="18"/>
  <c r="F8" i="18"/>
  <c r="D8" i="18"/>
  <c r="C8" i="18"/>
  <c r="B8" i="18"/>
  <c r="M7" i="18"/>
  <c r="K7" i="18"/>
  <c r="J7" i="18"/>
  <c r="I7" i="18"/>
  <c r="H7" i="18"/>
  <c r="G7" i="18"/>
  <c r="F7" i="18"/>
  <c r="D7" i="18"/>
  <c r="C7" i="18"/>
  <c r="B7" i="18"/>
  <c r="M6" i="18"/>
  <c r="L10" i="18" l="1"/>
  <c r="E10" i="18"/>
  <c r="L17" i="18"/>
  <c r="E17" i="18"/>
  <c r="L16" i="18"/>
  <c r="E16" i="18"/>
  <c r="L15" i="18"/>
  <c r="E15" i="18"/>
  <c r="L14" i="18"/>
  <c r="E14" i="18"/>
  <c r="L13" i="18"/>
  <c r="E13" i="18"/>
  <c r="L12" i="18"/>
  <c r="E12" i="18"/>
  <c r="L11" i="18"/>
  <c r="E11" i="18"/>
  <c r="L9" i="18"/>
  <c r="E9" i="18"/>
  <c r="L8" i="18"/>
  <c r="E8" i="18"/>
  <c r="L7" i="18"/>
  <c r="E7" i="18"/>
  <c r="D100" i="77"/>
  <c r="C100" i="77"/>
  <c r="D100" i="76"/>
  <c r="D100" i="75"/>
  <c r="C100" i="75"/>
  <c r="D100" i="73"/>
  <c r="C100" i="73"/>
  <c r="D100" i="72"/>
  <c r="C100" i="72"/>
  <c r="D100" i="71"/>
  <c r="C100" i="71"/>
  <c r="D100" i="70"/>
  <c r="D100" i="69"/>
  <c r="D100" i="68"/>
  <c r="C100" i="68"/>
  <c r="E8" i="78" l="1"/>
  <c r="D33" i="67"/>
  <c r="C33" i="67"/>
  <c r="B6" i="18" l="1"/>
  <c r="F6" i="18"/>
  <c r="K6" i="18" l="1"/>
  <c r="J6" i="18"/>
  <c r="I6" i="18"/>
  <c r="H6" i="18"/>
  <c r="G6" i="18"/>
  <c r="L6" i="18" l="1"/>
  <c r="M19" i="18"/>
  <c r="M18" i="18"/>
  <c r="C6" i="18" l="1"/>
  <c r="D6" i="18"/>
  <c r="E6" i="18" l="1"/>
  <c r="E20" i="78" l="1"/>
  <c r="G12" i="78" l="1"/>
  <c r="G6" i="78"/>
  <c r="G20" i="78" l="1"/>
  <c r="H21" i="78" s="1"/>
  <c r="D18" i="18" l="1"/>
  <c r="C18" i="18"/>
  <c r="D19" i="50" l="1"/>
  <c r="C19" i="50"/>
  <c r="D20" i="50" l="1"/>
  <c r="D5" i="67" s="1"/>
  <c r="D34" i="67" s="1"/>
  <c r="N5" i="18"/>
  <c r="D5" i="68" l="1"/>
  <c r="D101" i="68" s="1"/>
  <c r="D5" i="69" s="1"/>
  <c r="D101" i="69" s="1"/>
  <c r="D5" i="70" s="1"/>
  <c r="D101" i="70" s="1"/>
  <c r="D5" i="71" s="1"/>
  <c r="D101" i="71" s="1"/>
  <c r="D5" i="72" s="1"/>
  <c r="D101" i="72" s="1"/>
  <c r="D5" i="73" s="1"/>
  <c r="D101" i="73" s="1"/>
  <c r="D5" i="74" s="1"/>
  <c r="D101" i="74" s="1"/>
  <c r="D5" i="75" s="1"/>
  <c r="D101" i="75" s="1"/>
  <c r="D5" i="76" s="1"/>
  <c r="D101" i="76" s="1"/>
  <c r="D5" i="77" s="1"/>
  <c r="D101" i="77" s="1"/>
  <c r="N6" i="18"/>
  <c r="B18" i="18"/>
  <c r="I18" i="18" l="1"/>
  <c r="K18" i="18"/>
  <c r="J18" i="18"/>
  <c r="H18" i="18"/>
  <c r="G18" i="18" l="1"/>
  <c r="F18" i="18"/>
  <c r="L18" i="18" l="1"/>
  <c r="E18" i="18" l="1"/>
  <c r="N19" i="18" s="1"/>
  <c r="N20" i="18" l="1"/>
  <c r="N7" i="18"/>
  <c r="N8" i="18" s="1"/>
  <c r="N9" i="18" s="1"/>
  <c r="N10" i="18" s="1"/>
  <c r="N11" i="18" s="1"/>
  <c r="N12" i="18" s="1"/>
  <c r="N13" i="18" s="1"/>
  <c r="N14" i="18" s="1"/>
  <c r="N15" i="18" s="1"/>
  <c r="N16" i="18" s="1"/>
  <c r="N17" i="18" s="1"/>
  <c r="M22" i="18" s="1"/>
</calcChain>
</file>

<file path=xl/sharedStrings.xml><?xml version="1.0" encoding="utf-8"?>
<sst xmlns="http://schemas.openxmlformats.org/spreadsheetml/2006/main" count="344" uniqueCount="133">
  <si>
    <t>CHI</t>
  </si>
  <si>
    <t xml:space="preserve">THU </t>
  </si>
  <si>
    <t>DIỄN GIẢI</t>
  </si>
  <si>
    <t>NGÀY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</si>
  <si>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</si>
  <si>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</si>
  <si>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</si>
  <si>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</si>
  <si>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</si>
  <si>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</si>
  <si>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</si>
  <si>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</si>
  <si>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</si>
  <si>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</si>
  <si>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</si>
  <si>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</si>
  <si>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</si>
  <si>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</si>
  <si>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</si>
  <si>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</si>
  <si>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TỔNG</t>
  </si>
  <si>
    <t>DƯ ĐẦU KỲ</t>
  </si>
  <si>
    <t>Gửi tiết kiệm</t>
  </si>
  <si>
    <t>TỔNG CỘNG</t>
  </si>
  <si>
    <t>DƯ CUỐI KỲ</t>
  </si>
  <si>
    <t>SỐ DƯ</t>
  </si>
  <si>
    <t>LÃI</t>
  </si>
  <si>
    <t>Quỹ NTCM</t>
  </si>
  <si>
    <t>Chi</t>
  </si>
  <si>
    <t>Khác</t>
  </si>
  <si>
    <t>STT</t>
  </si>
  <si>
    <t>Mã hoàn cảnh/ Chương trình</t>
  </si>
  <si>
    <t>Thu</t>
  </si>
  <si>
    <t>MTQ uh</t>
  </si>
  <si>
    <t>Kết chuyển nhầm NNMU41 sang 40</t>
  </si>
  <si>
    <t>50k ở TK VCB của chị Thocon</t>
  </si>
  <si>
    <t>TỔNG CỘNG SỐ DƯ CUỐI KỲ (Tại quỹ + gửi tiết kiệm)</t>
  </si>
  <si>
    <t>KHOẢN MỤC</t>
  </si>
  <si>
    <t>BÁO CÁO QUỸ NTCM</t>
  </si>
  <si>
    <t>TỒN ĐẦU NĂM</t>
  </si>
  <si>
    <t>TỒN</t>
  </si>
  <si>
    <t>Kết chuyển từ quỹ khác sang</t>
  </si>
  <si>
    <t>Trích quỹ hỗ trợ quỹ khác</t>
  </si>
  <si>
    <t>TỒN CUỐI NĂM</t>
  </si>
  <si>
    <t>NỘI DUNG</t>
  </si>
  <si>
    <t>Quỹ CMTX</t>
  </si>
  <si>
    <t>Quỹ CMKTX</t>
  </si>
  <si>
    <t>Quỹ Chương trình hoạt động</t>
  </si>
  <si>
    <t>Quỹ Cháo Xôi Cơm</t>
  </si>
  <si>
    <t>Quỹ Mai táng từ thiện</t>
  </si>
  <si>
    <t>Quỹ Heart Bank</t>
  </si>
  <si>
    <t>Quỹ NNMU</t>
  </si>
  <si>
    <t>Quỹ Khác</t>
  </si>
  <si>
    <t>Note: Trong quá trình làm nếu vướng gì báo Lucky hỗ trợ!</t>
  </si>
  <si>
    <t>THÁNG 01/2025</t>
  </si>
  <si>
    <t>THÁNG 02/2025</t>
  </si>
  <si>
    <t>THÁNG 03/2025</t>
  </si>
  <si>
    <t>THÁNG 04/2025</t>
  </si>
  <si>
    <t>THÁNG 05/2025</t>
  </si>
  <si>
    <t>THÁNG 06/2025</t>
  </si>
  <si>
    <t>THÁNG 07/2025</t>
  </si>
  <si>
    <t>THÁNG 08/2025</t>
  </si>
  <si>
    <t>THÁNG 09/2025</t>
  </si>
  <si>
    <t>THÁNG 12/2025</t>
  </si>
  <si>
    <t>THÁNG 11/2025</t>
  </si>
  <si>
    <t>THÁNG 10/2025</t>
  </si>
  <si>
    <t>Dụng cụ</t>
  </si>
  <si>
    <r>
      <rPr>
        <b/>
        <sz val="12"/>
        <color rgb="FFFF0000"/>
        <rFont val="Times New Roman"/>
        <family val="1"/>
      </rPr>
      <t>Báo cáo quỹ 1501 bao gồm:</t>
    </r>
    <r>
      <rPr>
        <sz val="12"/>
        <rFont val="Times New Roman"/>
        <family val="1"/>
      </rPr>
      <t xml:space="preserve">
- 12 sheet chi tiết tương ứng 12 tháng trong năm
- 1 sheet Tổng thu chi</t>
    </r>
  </si>
  <si>
    <r>
      <rPr>
        <b/>
        <sz val="12"/>
        <color rgb="FFFF0000"/>
        <rFont val="Times New Roman"/>
        <family val="1"/>
      </rPr>
      <t>SHEET TỔNG THU CHI</t>
    </r>
    <r>
      <rPr>
        <b/>
        <sz val="12"/>
        <rFont val="Times New Roman"/>
        <family val="1"/>
      </rPr>
      <t xml:space="preserve">
- </t>
    </r>
    <r>
      <rPr>
        <sz val="12"/>
        <rFont val="Times New Roman"/>
        <family val="1"/>
      </rPr>
      <t>Đã đặt công thức cho toàn bộ bảng tính.
- Hàng tháng không cần làm gì thêm ở sheet này
- Cuối năm nhìn vào sheet này là biết toàn bộ tình hình hoạt động của quỹ</t>
    </r>
  </si>
  <si>
    <r>
      <rPr>
        <b/>
        <sz val="12"/>
        <color rgb="FFFF0000"/>
        <rFont val="Times New Roman"/>
        <family val="1"/>
      </rPr>
      <t>NHẬP LIỆU 12 SHEET CHI TIẾT:</t>
    </r>
    <r>
      <rPr>
        <sz val="12"/>
        <rFont val="Times New Roman"/>
        <family val="1"/>
      </rPr>
      <t xml:space="preserve">
- Hàng tháng nhập số liệu từ sao kê ngân hàng
- Lưu ý: 
1/ Nhập theo trình tự thời gian
2/ Nếu tháng nào nhiều hơn số dòng hiện có, chèn vào khoảng giữa, ko chèn vào đầu hoặc cuối
3/ Cột khoản mục: Ấn vào mũi tên xuống để chọn. KHÔNG ĐƯỢC ĐỂ TRỐNG
4/ Dòng dư đầu kỳ, tổng cộng, dư cuối kỳ đã đặt công thức tự động tính.</t>
    </r>
  </si>
  <si>
    <t>BÁO CÁO THU CHI QUỸ NỒI XÔI - BV THẬN HÀ NỘI</t>
  </si>
  <si>
    <t>TỔNG HỢP THU CHI QUỸ NỒI XÔI - BV THẬN HÀ NỘI
NĂM 2025</t>
  </si>
  <si>
    <t>02/01</t>
  </si>
  <si>
    <t>03/01</t>
  </si>
  <si>
    <t>05/01</t>
  </si>
  <si>
    <t>10/01</t>
  </si>
  <si>
    <t>12/01</t>
  </si>
  <si>
    <t>18/01</t>
  </si>
  <si>
    <t>19/01</t>
  </si>
  <si>
    <t>20/01</t>
  </si>
  <si>
    <t>28/01</t>
  </si>
  <si>
    <t>Tra lai tien gui</t>
  </si>
  <si>
    <t>DINH THI QUYNH ANH uh</t>
  </si>
  <si>
    <t>KIM DUC TOAN uh</t>
  </si>
  <si>
    <t>NTCM ck tien thit cha ngay 4125</t>
  </si>
  <si>
    <t>NGHIEM THU HUYEN uh</t>
  </si>
  <si>
    <t>BUI THI VAN TRANG uh</t>
  </si>
  <si>
    <t>Minh Nhat uh</t>
  </si>
  <si>
    <t>NTCM ck tien thit cha ngay 1112025</t>
  </si>
  <si>
    <t>NTCM ck tien thit cha ngay 181</t>
  </si>
  <si>
    <t>quy du mua lan uh</t>
  </si>
  <si>
    <t>U Dung uh</t>
  </si>
  <si>
    <t>giang ngoc va ban uh</t>
  </si>
  <si>
    <t>NGUYEN KIM DUNG uh</t>
  </si>
  <si>
    <t/>
  </si>
  <si>
    <t>Thịt/Chả</t>
  </si>
  <si>
    <t>Gạo nếp</t>
  </si>
  <si>
    <t>Ruốc</t>
  </si>
  <si>
    <t>Gas/Gia vị</t>
  </si>
  <si>
    <t>03/02</t>
  </si>
  <si>
    <t>09/02</t>
  </si>
  <si>
    <t>13/02</t>
  </si>
  <si>
    <t>14/02</t>
  </si>
  <si>
    <t>15/02</t>
  </si>
  <si>
    <t>16/02</t>
  </si>
  <si>
    <t>21/02</t>
  </si>
  <si>
    <t>22/02</t>
  </si>
  <si>
    <t>26/02</t>
  </si>
  <si>
    <t>28/02</t>
  </si>
  <si>
    <t>Hieu Dao uh</t>
  </si>
  <si>
    <t>THU LAN ck ung ho tu tien sua Oganut</t>
  </si>
  <si>
    <t>TRUONG LE NHU QUYNH uh</t>
  </si>
  <si>
    <t>Gd 180 Mai Anh Tuan uh</t>
  </si>
  <si>
    <t>NGUYEN DIEU CHI MAI uh</t>
  </si>
  <si>
    <t>SOUPS CHUYEN TIEN SANG XOI</t>
  </si>
  <si>
    <t>Gia dinh ba Nga Huy Ngoc Nhi Phong uh</t>
  </si>
  <si>
    <t>NGUYEN THI LUOT uh</t>
  </si>
  <si>
    <t>NTCM ck tien thit cha ngay 152</t>
  </si>
  <si>
    <t>NTCM ck tien thit cha ngay 222</t>
  </si>
  <si>
    <t>Ba Ngo Thi Tuyet Ha Nam</t>
  </si>
  <si>
    <t>TRAN THI HANH uh</t>
  </si>
  <si>
    <t>Luu Thi Phuong Hoa ban Duong Huong uh</t>
  </si>
  <si>
    <t>Than Thi Thanh Hai ban Duong Huong uh</t>
  </si>
  <si>
    <t>Tran Thi Hoai Nam ban Duong Huong uh</t>
  </si>
  <si>
    <t>Bui Thi Thu Huong ban Duong Huong uh</t>
  </si>
  <si>
    <t>Nguyen Thi Bich ban Duong Huong uh</t>
  </si>
  <si>
    <t>Anh Tran Nghia Toan Thang va cac GD uh</t>
  </si>
  <si>
    <t>NTCM ck tien thuoc diet chuot</t>
  </si>
  <si>
    <t>Tran Lan Huong ban Duong Huong uh</t>
  </si>
  <si>
    <t>Tran Xuan Thuy ban Duong Huong uh</t>
  </si>
  <si>
    <t>NTCM ck tien bat thia..</t>
  </si>
  <si>
    <t>Me cua XUAN SON uh</t>
  </si>
  <si>
    <t>TRINH HAI DUY 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</si>
</sst>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  <numFmt numFmtId="168" formatCode="_(* #,##0_);_(* \(#,##0\);_(* &quot;-&quot;??_);_(@_)"/>
  </numFmts>
  <fonts count="34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  <charset val="163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  <charset val="1"/>
    </font>
    <font>
      <sz val="11"/>
      <color indexed="8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0" fontId="32" fillId="0" borderId="0"/>
    <xf numFmtId="0" fontId="33" fillId="0" borderId="0"/>
  </cellStyleXfs>
  <cellXfs count="162">
    <xf numFmtId="0" fontId="0" fillId="0" borderId="0" xfId="0"/>
    <xf numFmtId="0" fontId="3" fillId="0" borderId="0" xfId="0" applyFont="1" applyAlignment="1">
      <alignment vertical="center"/>
    </xf>
    <xf numFmtId="166" fontId="11" fillId="6" borderId="4" xfId="1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2" fillId="6" borderId="10" xfId="0" applyFont="1" applyFill="1" applyBorder="1" applyAlignment="1">
      <alignment horizontal="center" vertical="center"/>
    </xf>
    <xf numFmtId="0" fontId="20" fillId="0" borderId="0" xfId="5" applyFont="1" applyAlignment="1">
      <alignment vertical="center" wrapText="1"/>
    </xf>
    <xf numFmtId="0" fontId="17" fillId="0" borderId="0" xfId="5" applyFont="1" applyAlignment="1">
      <alignment horizontal="left" vertical="center"/>
    </xf>
    <xf numFmtId="0" fontId="17" fillId="0" borderId="0" xfId="5" applyFont="1" applyAlignment="1">
      <alignment horizontal="center" vertical="center"/>
    </xf>
    <xf numFmtId="1" fontId="17" fillId="0" borderId="11" xfId="5" applyNumberFormat="1" applyFont="1" applyBorder="1" applyAlignment="1">
      <alignment horizontal="center" vertical="center" shrinkToFit="1"/>
    </xf>
    <xf numFmtId="1" fontId="17" fillId="2" borderId="1" xfId="5" applyNumberFormat="1" applyFont="1" applyFill="1" applyBorder="1" applyAlignment="1">
      <alignment horizontal="center" vertical="center" shrinkToFit="1"/>
    </xf>
    <xf numFmtId="0" fontId="17" fillId="0" borderId="18" xfId="5" applyFont="1" applyBorder="1" applyAlignment="1">
      <alignment horizontal="left" vertical="center" wrapText="1"/>
    </xf>
    <xf numFmtId="168" fontId="17" fillId="0" borderId="2" xfId="6" applyNumberFormat="1" applyFont="1" applyBorder="1" applyAlignment="1">
      <alignment horizontal="right" vertical="center" shrinkToFit="1"/>
    </xf>
    <xf numFmtId="0" fontId="17" fillId="0" borderId="19" xfId="5" applyFont="1" applyBorder="1" applyAlignment="1">
      <alignment vertical="center" wrapText="1"/>
    </xf>
    <xf numFmtId="0" fontId="17" fillId="0" borderId="12" xfId="5" applyFont="1" applyBorder="1" applyAlignment="1">
      <alignment vertical="center" wrapText="1"/>
    </xf>
    <xf numFmtId="0" fontId="17" fillId="0" borderId="20" xfId="5" applyFont="1" applyBorder="1" applyAlignment="1">
      <alignment vertical="center" wrapText="1"/>
    </xf>
    <xf numFmtId="0" fontId="17" fillId="0" borderId="10" xfId="5" applyFont="1" applyBorder="1" applyAlignment="1">
      <alignment vertical="center" wrapText="1"/>
    </xf>
    <xf numFmtId="168" fontId="17" fillId="0" borderId="1" xfId="6" applyNumberFormat="1" applyFont="1" applyBorder="1" applyAlignment="1">
      <alignment horizontal="right" vertical="center" shrinkToFit="1"/>
    </xf>
    <xf numFmtId="0" fontId="17" fillId="0" borderId="7" xfId="5" applyFont="1" applyBorder="1" applyAlignment="1">
      <alignment vertical="center" wrapText="1"/>
    </xf>
    <xf numFmtId="37" fontId="17" fillId="0" borderId="0" xfId="5" applyNumberFormat="1" applyFont="1" applyAlignment="1">
      <alignment horizontal="left" vertical="center"/>
    </xf>
    <xf numFmtId="0" fontId="21" fillId="0" borderId="5" xfId="5" applyFont="1" applyBorder="1" applyAlignment="1">
      <alignment horizontal="left" vertical="center"/>
    </xf>
    <xf numFmtId="0" fontId="21" fillId="2" borderId="1" xfId="5" applyFont="1" applyFill="1" applyBorder="1" applyAlignment="1">
      <alignment horizontal="left" vertical="center"/>
    </xf>
    <xf numFmtId="168" fontId="21" fillId="0" borderId="1" xfId="6" applyNumberFormat="1" applyFont="1" applyBorder="1" applyAlignment="1">
      <alignment horizontal="left" vertical="center"/>
    </xf>
    <xf numFmtId="3" fontId="21" fillId="0" borderId="0" xfId="5" applyNumberFormat="1" applyFont="1" applyAlignment="1">
      <alignment horizontal="left" vertical="center"/>
    </xf>
    <xf numFmtId="0" fontId="21" fillId="0" borderId="0" xfId="5" applyFont="1" applyAlignment="1">
      <alignment horizontal="left" vertical="center"/>
    </xf>
    <xf numFmtId="0" fontId="17" fillId="2" borderId="0" xfId="5" applyFont="1" applyFill="1" applyAlignment="1">
      <alignment horizontal="left" vertical="center"/>
    </xf>
    <xf numFmtId="168" fontId="17" fillId="0" borderId="0" xfId="6" applyNumberFormat="1" applyFont="1" applyAlignment="1">
      <alignment horizontal="left" vertical="center"/>
    </xf>
    <xf numFmtId="3" fontId="17" fillId="0" borderId="0" xfId="5" applyNumberFormat="1" applyFont="1" applyAlignment="1">
      <alignment horizontal="left" vertical="center"/>
    </xf>
    <xf numFmtId="168" fontId="22" fillId="0" borderId="0" xfId="5" applyNumberFormat="1" applyFont="1" applyAlignment="1">
      <alignment horizontal="left" vertical="center"/>
    </xf>
    <xf numFmtId="168" fontId="17" fillId="0" borderId="0" xfId="6" applyNumberFormat="1" applyFont="1" applyAlignment="1">
      <alignment horizontal="center" vertical="center"/>
    </xf>
    <xf numFmtId="3" fontId="17" fillId="0" borderId="0" xfId="5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6" fontId="23" fillId="0" borderId="0" xfId="1" applyNumberFormat="1" applyFont="1" applyAlignment="1">
      <alignment horizontal="center" vertical="center"/>
    </xf>
    <xf numFmtId="0" fontId="23" fillId="4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8" fillId="0" borderId="0" xfId="1" applyNumberFormat="1" applyFont="1" applyAlignment="1">
      <alignment horizontal="center" vertical="center"/>
    </xf>
    <xf numFmtId="166" fontId="11" fillId="5" borderId="8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9" fillId="0" borderId="0" xfId="1" applyNumberFormat="1" applyFont="1" applyAlignment="1">
      <alignment vertical="center"/>
    </xf>
    <xf numFmtId="0" fontId="23" fillId="0" borderId="1" xfId="0" applyFont="1" applyBorder="1" applyAlignment="1">
      <alignment vertical="center"/>
    </xf>
    <xf numFmtId="166" fontId="23" fillId="8" borderId="1" xfId="1" applyNumberFormat="1" applyFont="1" applyFill="1" applyBorder="1" applyAlignment="1">
      <alignment vertical="center"/>
    </xf>
    <xf numFmtId="166" fontId="23" fillId="3" borderId="1" xfId="1" applyNumberFormat="1" applyFont="1" applyFill="1" applyBorder="1" applyAlignment="1">
      <alignment vertical="center"/>
    </xf>
    <xf numFmtId="38" fontId="23" fillId="4" borderId="1" xfId="1" applyNumberFormat="1" applyFont="1" applyFill="1" applyBorder="1" applyAlignment="1">
      <alignment vertical="center"/>
    </xf>
    <xf numFmtId="0" fontId="25" fillId="0" borderId="0" xfId="0" applyFont="1" applyAlignment="1">
      <alignment vertical="center"/>
    </xf>
    <xf numFmtId="166" fontId="25" fillId="0" borderId="0" xfId="1" applyNumberFormat="1" applyFont="1" applyAlignment="1">
      <alignment vertical="center"/>
    </xf>
    <xf numFmtId="0" fontId="26" fillId="0" borderId="1" xfId="0" applyFont="1" applyBorder="1" applyAlignment="1">
      <alignment vertical="center"/>
    </xf>
    <xf numFmtId="166" fontId="26" fillId="8" borderId="1" xfId="0" applyNumberFormat="1" applyFont="1" applyFill="1" applyBorder="1" applyAlignment="1">
      <alignment vertical="center"/>
    </xf>
    <xf numFmtId="166" fontId="24" fillId="4" borderId="1" xfId="0" applyNumberFormat="1" applyFont="1" applyFill="1" applyBorder="1" applyAlignment="1">
      <alignment vertical="center"/>
    </xf>
    <xf numFmtId="166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166" fontId="11" fillId="2" borderId="1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166" fontId="9" fillId="0" borderId="0" xfId="0" applyNumberFormat="1" applyFont="1" applyAlignment="1">
      <alignment vertical="center"/>
    </xf>
    <xf numFmtId="168" fontId="21" fillId="5" borderId="2" xfId="6" applyNumberFormat="1" applyFont="1" applyFill="1" applyBorder="1" applyAlignment="1">
      <alignment horizontal="center" vertical="center" wrapText="1"/>
    </xf>
    <xf numFmtId="166" fontId="27" fillId="6" borderId="5" xfId="0" applyNumberFormat="1" applyFont="1" applyFill="1" applyBorder="1" applyAlignment="1">
      <alignment vertical="center"/>
    </xf>
    <xf numFmtId="166" fontId="27" fillId="6" borderId="10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166" fontId="27" fillId="0" borderId="5" xfId="1" applyNumberFormat="1" applyFont="1" applyBorder="1" applyAlignment="1">
      <alignment vertical="center"/>
    </xf>
    <xf numFmtId="166" fontId="27" fillId="0" borderId="10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67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right" vertical="center"/>
    </xf>
    <xf numFmtId="166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5" fontId="3" fillId="0" borderId="0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6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1" fillId="5" borderId="17" xfId="5" applyFont="1" applyFill="1" applyBorder="1" applyAlignment="1">
      <alignment horizontal="center" vertical="center" wrapText="1"/>
    </xf>
    <xf numFmtId="166" fontId="23" fillId="5" borderId="1" xfId="1" applyNumberFormat="1" applyFont="1" applyFill="1" applyBorder="1" applyAlignment="1">
      <alignment vertical="center"/>
    </xf>
    <xf numFmtId="0" fontId="21" fillId="5" borderId="21" xfId="5" applyFont="1" applyFill="1" applyBorder="1" applyAlignment="1">
      <alignment horizontal="center" vertical="center" wrapText="1"/>
    </xf>
    <xf numFmtId="1" fontId="28" fillId="0" borderId="11" xfId="5" applyNumberFormat="1" applyFont="1" applyBorder="1" applyAlignment="1">
      <alignment horizontal="center" vertical="center" shrinkToFit="1"/>
    </xf>
    <xf numFmtId="1" fontId="28" fillId="2" borderId="1" xfId="5" applyNumberFormat="1" applyFont="1" applyFill="1" applyBorder="1" applyAlignment="1">
      <alignment horizontal="center" vertical="center" shrinkToFit="1"/>
    </xf>
    <xf numFmtId="0" fontId="28" fillId="0" borderId="18" xfId="5" applyFont="1" applyBorder="1" applyAlignment="1">
      <alignment horizontal="center" vertical="center" wrapText="1"/>
    </xf>
    <xf numFmtId="168" fontId="28" fillId="0" borderId="2" xfId="6" applyNumberFormat="1" applyFont="1" applyBorder="1" applyAlignment="1">
      <alignment horizontal="right" vertical="center" shrinkToFit="1"/>
    </xf>
    <xf numFmtId="0" fontId="28" fillId="0" borderId="0" xfId="5" applyFont="1" applyAlignment="1">
      <alignment horizontal="left" vertical="center"/>
    </xf>
    <xf numFmtId="37" fontId="28" fillId="0" borderId="18" xfId="5" applyNumberFormat="1" applyFont="1" applyBorder="1" applyAlignment="1">
      <alignment horizontal="right" vertical="center" shrinkToFit="1"/>
    </xf>
    <xf numFmtId="37" fontId="17" fillId="0" borderId="18" xfId="5" applyNumberFormat="1" applyFont="1" applyBorder="1" applyAlignment="1">
      <alignment horizontal="right" vertical="center" shrinkToFit="1"/>
    </xf>
    <xf numFmtId="168" fontId="21" fillId="0" borderId="10" xfId="6" applyNumberFormat="1" applyFont="1" applyBorder="1" applyAlignment="1">
      <alignment horizontal="left" vertical="center"/>
    </xf>
    <xf numFmtId="168" fontId="28" fillId="0" borderId="1" xfId="6" applyNumberFormat="1" applyFont="1" applyBorder="1" applyAlignment="1">
      <alignment horizontal="right" vertical="center" shrinkToFit="1"/>
    </xf>
    <xf numFmtId="0" fontId="21" fillId="0" borderId="10" xfId="5" applyFont="1" applyBorder="1" applyAlignment="1">
      <alignment horizontal="center" vertical="center"/>
    </xf>
    <xf numFmtId="0" fontId="22" fillId="0" borderId="1" xfId="5" applyFont="1" applyBorder="1" applyAlignment="1">
      <alignment horizontal="left" vertical="center"/>
    </xf>
    <xf numFmtId="0" fontId="22" fillId="2" borderId="1" xfId="5" applyFont="1" applyFill="1" applyBorder="1" applyAlignment="1">
      <alignment horizontal="left" vertical="center"/>
    </xf>
    <xf numFmtId="168" fontId="22" fillId="0" borderId="1" xfId="6" applyNumberFormat="1" applyFont="1" applyBorder="1" applyAlignment="1">
      <alignment horizontal="left" vertical="center"/>
    </xf>
    <xf numFmtId="3" fontId="22" fillId="0" borderId="0" xfId="5" applyNumberFormat="1" applyFont="1" applyAlignment="1">
      <alignment horizontal="left" vertical="center"/>
    </xf>
    <xf numFmtId="0" fontId="22" fillId="0" borderId="0" xfId="5" applyFont="1" applyAlignment="1">
      <alignment horizontal="left" vertical="center"/>
    </xf>
    <xf numFmtId="168" fontId="28" fillId="0" borderId="1" xfId="5" applyNumberFormat="1" applyFont="1" applyBorder="1" applyAlignment="1">
      <alignment horizontal="left" vertical="center"/>
    </xf>
    <xf numFmtId="38" fontId="25" fillId="0" borderId="0" xfId="0" applyNumberFormat="1" applyFont="1" applyAlignment="1">
      <alignment vertical="center"/>
    </xf>
    <xf numFmtId="38" fontId="29" fillId="0" borderId="0" xfId="0" applyNumberFormat="1" applyFont="1" applyAlignment="1">
      <alignment vertical="center"/>
    </xf>
    <xf numFmtId="166" fontId="11" fillId="2" borderId="5" xfId="0" applyNumberFormat="1" applyFont="1" applyFill="1" applyBorder="1" applyAlignment="1">
      <alignment vertical="center" wrapText="1"/>
    </xf>
    <xf numFmtId="166" fontId="11" fillId="2" borderId="10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right" vertical="center" wrapText="1"/>
    </xf>
    <xf numFmtId="166" fontId="10" fillId="0" borderId="0" xfId="0" applyNumberFormat="1" applyFont="1" applyAlignment="1">
      <alignment vertical="center"/>
    </xf>
    <xf numFmtId="167" fontId="3" fillId="6" borderId="1" xfId="0" quotePrefix="1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167" fontId="2" fillId="7" borderId="2" xfId="0" applyNumberFormat="1" applyFont="1" applyFill="1" applyBorder="1" applyAlignment="1">
      <alignment horizontal="center" vertical="center"/>
    </xf>
    <xf numFmtId="167" fontId="2" fillId="7" borderId="2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/>
    </xf>
    <xf numFmtId="3" fontId="3" fillId="6" borderId="0" xfId="0" applyNumberFormat="1" applyFont="1" applyFill="1" applyAlignment="1">
      <alignment vertical="center"/>
    </xf>
    <xf numFmtId="0" fontId="0" fillId="6" borderId="0" xfId="0" applyFill="1"/>
    <xf numFmtId="167" fontId="30" fillId="6" borderId="1" xfId="0" quotePrefix="1" applyNumberFormat="1" applyFont="1" applyFill="1" applyBorder="1" applyAlignment="1">
      <alignment horizontal="center" vertical="center"/>
    </xf>
    <xf numFmtId="3" fontId="30" fillId="6" borderId="1" xfId="0" applyNumberFormat="1" applyFont="1" applyFill="1" applyBorder="1" applyAlignment="1">
      <alignment horizontal="right" vertical="center" wrapText="1"/>
    </xf>
    <xf numFmtId="0" fontId="30" fillId="6" borderId="0" xfId="0" applyFont="1" applyFill="1" applyAlignment="1">
      <alignment vertical="center"/>
    </xf>
    <xf numFmtId="0" fontId="3" fillId="6" borderId="0" xfId="0" applyFont="1" applyFill="1" applyAlignment="1">
      <alignment horizontal="right" vertical="center"/>
    </xf>
    <xf numFmtId="167" fontId="3" fillId="6" borderId="1" xfId="0" quotePrefix="1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3" fillId="4" borderId="2" xfId="0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3" fillId="5" borderId="2" xfId="0" applyFont="1" applyFill="1" applyBorder="1" applyAlignment="1">
      <alignment horizontal="center" vertical="center"/>
    </xf>
    <xf numFmtId="0" fontId="23" fillId="5" borderId="3" xfId="0" applyFont="1" applyFill="1" applyBorder="1" applyAlignment="1">
      <alignment horizontal="center" vertical="center"/>
    </xf>
    <xf numFmtId="0" fontId="23" fillId="5" borderId="4" xfId="0" applyFont="1" applyFill="1" applyBorder="1" applyAlignment="1">
      <alignment horizontal="center" vertical="center"/>
    </xf>
    <xf numFmtId="0" fontId="23" fillId="8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8" borderId="1" xfId="0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9" fillId="0" borderId="12" xfId="5" applyFont="1" applyBorder="1" applyAlignment="1">
      <alignment horizontal="center" vertical="center" wrapText="1"/>
    </xf>
    <xf numFmtId="0" fontId="19" fillId="0" borderId="0" xfId="5" applyFont="1" applyAlignment="1">
      <alignment horizontal="center" vertical="center" wrapText="1"/>
    </xf>
    <xf numFmtId="0" fontId="21" fillId="5" borderId="13" xfId="5" applyFont="1" applyFill="1" applyBorder="1" applyAlignment="1">
      <alignment horizontal="center" vertical="center" wrapText="1"/>
    </xf>
    <xf numFmtId="0" fontId="21" fillId="5" borderId="17" xfId="5" applyFont="1" applyFill="1" applyBorder="1" applyAlignment="1">
      <alignment horizontal="center" vertical="center" wrapText="1"/>
    </xf>
    <xf numFmtId="0" fontId="21" fillId="5" borderId="14" xfId="5" applyFont="1" applyFill="1" applyBorder="1" applyAlignment="1">
      <alignment horizontal="center" vertical="center" wrapText="1"/>
    </xf>
    <xf numFmtId="0" fontId="21" fillId="5" borderId="4" xfId="5" applyFont="1" applyFill="1" applyBorder="1" applyAlignment="1">
      <alignment horizontal="center" vertical="center" wrapText="1"/>
    </xf>
    <xf numFmtId="168" fontId="21" fillId="5" borderId="15" xfId="6" applyNumberFormat="1" applyFont="1" applyFill="1" applyBorder="1" applyAlignment="1">
      <alignment horizontal="center" vertical="center" wrapText="1"/>
    </xf>
    <xf numFmtId="168" fontId="21" fillId="5" borderId="16" xfId="6" applyNumberFormat="1" applyFont="1" applyFill="1" applyBorder="1" applyAlignment="1">
      <alignment horizontal="center" vertical="center" wrapText="1"/>
    </xf>
    <xf numFmtId="0" fontId="21" fillId="5" borderId="1" xfId="5" applyFont="1" applyFill="1" applyBorder="1" applyAlignment="1">
      <alignment horizontal="center" vertical="center" wrapText="1"/>
    </xf>
  </cellXfs>
  <cellStyles count="9">
    <cellStyle name="Comma" xfId="1" builtinId="3"/>
    <cellStyle name="Comma 2" xfId="6"/>
    <cellStyle name="Comma 3" xfId="2"/>
    <cellStyle name="Excel Built-in Normal 1" xfId="8"/>
    <cellStyle name="Normal" xfId="0" builtinId="0"/>
    <cellStyle name="Normal 2" xfId="4"/>
    <cellStyle name="Normal 2 2" xfId="7"/>
    <cellStyle name="Normal 3" xfId="5"/>
    <cellStyle name="Normal 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719667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74084</xdr:colOff>
      <xdr:row>0</xdr:row>
      <xdr:rowOff>608856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183175</xdr:colOff>
      <xdr:row>0</xdr:row>
      <xdr:rowOff>14654</xdr:rowOff>
    </xdr:from>
    <xdr:to>
      <xdr:col>1</xdr:col>
      <xdr:colOff>600809</xdr:colOff>
      <xdr:row>0</xdr:row>
      <xdr:rowOff>367983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400" y="14654"/>
          <a:ext cx="417634" cy="35332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l\Documents\Zalo%20Received%20Files\BC%20Qu&#7929;%20NTCM%202023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4"/>
      <sheetName val="Sheet1"/>
      <sheetName val="theo hoat dong"/>
      <sheetName val="T5"/>
      <sheetName val="theo HĐ T5"/>
      <sheetName val="T6"/>
      <sheetName val="Theo HĐ T6"/>
      <sheetName val="T7"/>
      <sheetName val="Theo HĐ T7"/>
      <sheetName val="T8"/>
      <sheetName val="Theo HĐ T8"/>
      <sheetName val="T9"/>
      <sheetName val="Theo HĐ T9"/>
      <sheetName val="T10"/>
      <sheetName val="Theo HĐ T10"/>
      <sheetName val="T11"/>
      <sheetName val="Theo HĐ T11"/>
      <sheetName val="T12"/>
      <sheetName val="Theo HĐ T12"/>
    </sheetNames>
    <sheetDataSet>
      <sheetData sheetId="0" refreshError="1">
        <row r="4">
          <cell r="F4">
            <v>375208789</v>
          </cell>
        </row>
        <row r="87">
          <cell r="D87">
            <v>56230207</v>
          </cell>
          <cell r="F87">
            <v>372729996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215"/>
  <sheetViews>
    <sheetView zoomScale="90" zoomScaleNormal="90" workbookViewId="0">
      <pane ySplit="5" topLeftCell="A6" activePane="bottomLeft" state="frozen"/>
      <selection pane="bottomLeft" activeCell="E20" sqref="A1:E20"/>
    </sheetView>
  </sheetViews>
  <sheetFormatPr defaultColWidth="9.140625" defaultRowHeight="18" customHeight="1" x14ac:dyDescent="0.2"/>
  <cols>
    <col min="1" max="1" width="7.42578125" style="74" bestFit="1" customWidth="1"/>
    <col min="2" max="2" width="42.7109375" style="83" customWidth="1"/>
    <col min="3" max="3" width="14" style="81" bestFit="1" customWidth="1"/>
    <col min="4" max="4" width="15.85546875" style="76" bestFit="1" customWidth="1"/>
    <col min="5" max="5" width="17.28515625" style="82" customWidth="1"/>
    <col min="6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54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v>64990822</v>
      </c>
      <c r="E5" s="84"/>
    </row>
    <row r="6" spans="1:5" s="115" customFormat="1" ht="15.75" x14ac:dyDescent="0.2">
      <c r="A6" s="111" t="s">
        <v>72</v>
      </c>
      <c r="B6" s="126" t="s">
        <v>82</v>
      </c>
      <c r="C6" s="109">
        <v>3000000</v>
      </c>
      <c r="D6" s="109" t="s">
        <v>94</v>
      </c>
      <c r="E6" s="113" t="s">
        <v>33</v>
      </c>
    </row>
    <row r="7" spans="1:5" s="115" customFormat="1" ht="15.75" customHeight="1" x14ac:dyDescent="0.2">
      <c r="A7" s="111" t="s">
        <v>73</v>
      </c>
      <c r="B7" s="126" t="s">
        <v>83</v>
      </c>
      <c r="C7" s="109">
        <v>1000000</v>
      </c>
      <c r="D7" s="109" t="s">
        <v>94</v>
      </c>
      <c r="E7" s="113" t="s">
        <v>33</v>
      </c>
    </row>
    <row r="8" spans="1:5" s="115" customFormat="1" ht="15.75" customHeight="1" x14ac:dyDescent="0.2">
      <c r="A8" s="111" t="s">
        <v>74</v>
      </c>
      <c r="B8" s="126" t="s">
        <v>84</v>
      </c>
      <c r="C8" s="109" t="s">
        <v>94</v>
      </c>
      <c r="D8" s="109">
        <v>2006000</v>
      </c>
      <c r="E8" s="114" t="s">
        <v>95</v>
      </c>
    </row>
    <row r="9" spans="1:5" s="115" customFormat="1" ht="15.75" x14ac:dyDescent="0.2">
      <c r="A9" s="111" t="s">
        <v>75</v>
      </c>
      <c r="B9" s="126" t="s">
        <v>85</v>
      </c>
      <c r="C9" s="109">
        <v>500000</v>
      </c>
      <c r="D9" s="109" t="s">
        <v>94</v>
      </c>
      <c r="E9" s="113" t="s">
        <v>33</v>
      </c>
    </row>
    <row r="10" spans="1:5" s="115" customFormat="1" ht="15.75" x14ac:dyDescent="0.2">
      <c r="A10" s="111" t="s">
        <v>75</v>
      </c>
      <c r="B10" s="126" t="s">
        <v>86</v>
      </c>
      <c r="C10" s="109">
        <v>200000</v>
      </c>
      <c r="D10" s="109" t="s">
        <v>94</v>
      </c>
      <c r="E10" s="113" t="s">
        <v>33</v>
      </c>
    </row>
    <row r="11" spans="1:5" s="115" customFormat="1" ht="15.75" x14ac:dyDescent="0.2">
      <c r="A11" s="111" t="s">
        <v>75</v>
      </c>
      <c r="B11" s="126" t="s">
        <v>87</v>
      </c>
      <c r="C11" s="109">
        <v>300000</v>
      </c>
      <c r="D11" s="109" t="s">
        <v>94</v>
      </c>
      <c r="E11" s="113" t="s">
        <v>33</v>
      </c>
    </row>
    <row r="12" spans="1:5" s="115" customFormat="1" ht="15.75" x14ac:dyDescent="0.2">
      <c r="A12" s="111" t="s">
        <v>76</v>
      </c>
      <c r="B12" s="126" t="s">
        <v>88</v>
      </c>
      <c r="C12" s="109" t="s">
        <v>94</v>
      </c>
      <c r="D12" s="109">
        <v>2060000</v>
      </c>
      <c r="E12" s="113" t="s">
        <v>95</v>
      </c>
    </row>
    <row r="13" spans="1:5" s="115" customFormat="1" ht="15.75" x14ac:dyDescent="0.2">
      <c r="A13" s="111" t="s">
        <v>77</v>
      </c>
      <c r="B13" s="126" t="s">
        <v>89</v>
      </c>
      <c r="C13" s="109" t="s">
        <v>94</v>
      </c>
      <c r="D13" s="109">
        <v>1855000</v>
      </c>
      <c r="E13" s="113" t="s">
        <v>95</v>
      </c>
    </row>
    <row r="14" spans="1:5" s="115" customFormat="1" ht="15.75" x14ac:dyDescent="0.2">
      <c r="A14" s="111" t="s">
        <v>78</v>
      </c>
      <c r="B14" s="115" t="s">
        <v>81</v>
      </c>
      <c r="C14" s="109">
        <v>5115</v>
      </c>
      <c r="D14" s="109" t="s">
        <v>94</v>
      </c>
      <c r="E14" s="113" t="s">
        <v>26</v>
      </c>
    </row>
    <row r="15" spans="1:5" s="115" customFormat="1" ht="15.75" x14ac:dyDescent="0.2">
      <c r="A15" s="111" t="s">
        <v>79</v>
      </c>
      <c r="B15" s="126" t="s">
        <v>90</v>
      </c>
      <c r="C15" s="109">
        <v>200000</v>
      </c>
      <c r="D15" s="109" t="s">
        <v>94</v>
      </c>
      <c r="E15" s="113" t="s">
        <v>33</v>
      </c>
    </row>
    <row r="16" spans="1:5" s="115" customFormat="1" ht="15.75" x14ac:dyDescent="0.2">
      <c r="A16" s="111" t="s">
        <v>79</v>
      </c>
      <c r="B16" s="126" t="s">
        <v>91</v>
      </c>
      <c r="C16" s="109">
        <v>200000</v>
      </c>
      <c r="D16" s="109" t="s">
        <v>94</v>
      </c>
      <c r="E16" s="113" t="s">
        <v>33</v>
      </c>
    </row>
    <row r="17" spans="1:66" s="115" customFormat="1" ht="15.75" x14ac:dyDescent="0.2">
      <c r="A17" s="111" t="s">
        <v>79</v>
      </c>
      <c r="B17" s="126" t="s">
        <v>92</v>
      </c>
      <c r="C17" s="109">
        <v>500000</v>
      </c>
      <c r="D17" s="109" t="s">
        <v>94</v>
      </c>
      <c r="E17" s="113" t="s">
        <v>33</v>
      </c>
    </row>
    <row r="18" spans="1:66" s="115" customFormat="1" ht="15.75" x14ac:dyDescent="0.2">
      <c r="A18" s="111" t="s">
        <v>80</v>
      </c>
      <c r="B18" s="126" t="s">
        <v>93</v>
      </c>
      <c r="C18" s="109">
        <v>300000</v>
      </c>
      <c r="D18" s="109" t="s">
        <v>94</v>
      </c>
      <c r="E18" s="113" t="s">
        <v>33</v>
      </c>
    </row>
    <row r="19" spans="1:66" s="72" customFormat="1" ht="23.25" customHeight="1" x14ac:dyDescent="0.2">
      <c r="A19" s="68"/>
      <c r="B19" s="85" t="s">
        <v>23</v>
      </c>
      <c r="C19" s="69">
        <f>SUM(C6:C18)</f>
        <v>6205115</v>
      </c>
      <c r="D19" s="69">
        <f>SUM(D6:D18)</f>
        <v>5921000</v>
      </c>
      <c r="E19" s="70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</row>
    <row r="20" spans="1:66" s="73" customFormat="1" ht="23.25" customHeight="1" x14ac:dyDescent="0.2">
      <c r="A20" s="3"/>
      <c r="B20" s="64" t="s">
        <v>24</v>
      </c>
      <c r="C20" s="55"/>
      <c r="D20" s="56">
        <f>D5+C19-D19</f>
        <v>65274937</v>
      </c>
      <c r="E20" s="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</row>
    <row r="21" spans="1:66" s="79" customFormat="1" ht="15.75" x14ac:dyDescent="0.2">
      <c r="A21" s="74"/>
      <c r="B21" s="75"/>
      <c r="C21" s="76"/>
      <c r="D21" s="77"/>
      <c r="E21" s="78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</row>
    <row r="22" spans="1:66" ht="15.75" x14ac:dyDescent="0.2">
      <c r="B22" s="75"/>
      <c r="C22" s="76"/>
      <c r="D22" s="77"/>
      <c r="E22" s="78"/>
    </row>
    <row r="23" spans="1:66" ht="15.75" x14ac:dyDescent="0.2">
      <c r="B23" s="75"/>
      <c r="C23" s="76"/>
      <c r="D23" s="77"/>
      <c r="E23" s="78"/>
    </row>
    <row r="24" spans="1:66" ht="15.75" x14ac:dyDescent="0.2">
      <c r="B24" s="75"/>
      <c r="C24" s="76"/>
      <c r="D24" s="77"/>
      <c r="E24" s="78"/>
    </row>
    <row r="25" spans="1:66" ht="15.75" x14ac:dyDescent="0.2">
      <c r="B25" s="75"/>
      <c r="C25" s="76"/>
      <c r="D25" s="77"/>
      <c r="E25" s="78"/>
    </row>
    <row r="26" spans="1:66" ht="15.75" x14ac:dyDescent="0.2">
      <c r="B26" s="80"/>
    </row>
    <row r="27" spans="1:66" ht="15.75" x14ac:dyDescent="0.2">
      <c r="B27" s="80"/>
    </row>
    <row r="28" spans="1:66" ht="15.75" x14ac:dyDescent="0.2">
      <c r="B28" s="80"/>
    </row>
    <row r="29" spans="1:66" ht="15.75" x14ac:dyDescent="0.2">
      <c r="B29" s="80"/>
    </row>
    <row r="30" spans="1:66" ht="15.75" x14ac:dyDescent="0.2">
      <c r="B30" s="80"/>
    </row>
    <row r="31" spans="1:66" ht="15.75" x14ac:dyDescent="0.2">
      <c r="B31" s="80"/>
    </row>
    <row r="32" spans="1:66" ht="15.75" x14ac:dyDescent="0.2">
      <c r="B32" s="80"/>
    </row>
    <row r="33" spans="2:5" ht="15.75" x14ac:dyDescent="0.2">
      <c r="B33" s="80"/>
    </row>
    <row r="34" spans="2:5" ht="15.75" x14ac:dyDescent="0.2">
      <c r="B34" s="80"/>
    </row>
    <row r="35" spans="2:5" ht="15.75" x14ac:dyDescent="0.2">
      <c r="B35" s="80"/>
    </row>
    <row r="36" spans="2:5" ht="15.75" x14ac:dyDescent="0.2">
      <c r="B36" s="80"/>
    </row>
    <row r="37" spans="2:5" ht="15.75" x14ac:dyDescent="0.2">
      <c r="B37" s="80"/>
    </row>
    <row r="38" spans="2:5" ht="15.75" x14ac:dyDescent="0.2">
      <c r="B38" s="80"/>
    </row>
    <row r="39" spans="2:5" ht="15.75" x14ac:dyDescent="0.2">
      <c r="B39" s="80"/>
    </row>
    <row r="40" spans="2:5" ht="15.75" x14ac:dyDescent="0.2">
      <c r="B40" s="80"/>
      <c r="C40" s="1"/>
      <c r="D40" s="1"/>
      <c r="E40" s="62"/>
    </row>
    <row r="41" spans="2:5" ht="15.75" x14ac:dyDescent="0.2">
      <c r="B41" s="80"/>
      <c r="C41" s="1"/>
      <c r="D41" s="1"/>
      <c r="E41" s="62"/>
    </row>
    <row r="42" spans="2:5" ht="15.75" x14ac:dyDescent="0.2">
      <c r="B42" s="80"/>
      <c r="C42" s="1"/>
      <c r="D42" s="1"/>
      <c r="E42" s="62"/>
    </row>
    <row r="43" spans="2:5" ht="15.75" x14ac:dyDescent="0.2">
      <c r="B43" s="80"/>
      <c r="C43" s="1"/>
      <c r="D43" s="1"/>
      <c r="E43" s="62"/>
    </row>
    <row r="44" spans="2:5" ht="15.75" x14ac:dyDescent="0.2">
      <c r="B44" s="80"/>
      <c r="C44" s="1"/>
      <c r="D44" s="1"/>
      <c r="E44" s="62"/>
    </row>
    <row r="45" spans="2:5" ht="15.75" x14ac:dyDescent="0.2">
      <c r="B45" s="80"/>
      <c r="C45" s="1"/>
      <c r="D45" s="1"/>
      <c r="E45" s="62"/>
    </row>
    <row r="46" spans="2:5" ht="15.75" x14ac:dyDescent="0.2">
      <c r="B46" s="80"/>
      <c r="C46" s="1"/>
      <c r="D46" s="1"/>
      <c r="E46" s="62"/>
    </row>
    <row r="47" spans="2:5" ht="15.75" x14ac:dyDescent="0.2">
      <c r="B47" s="80"/>
      <c r="C47" s="1"/>
      <c r="D47" s="1"/>
      <c r="E47" s="62"/>
    </row>
    <row r="48" spans="2:5" ht="15.75" x14ac:dyDescent="0.2">
      <c r="B48" s="80"/>
      <c r="C48" s="1"/>
      <c r="D48" s="1"/>
      <c r="E48" s="62"/>
    </row>
    <row r="49" spans="2:5" ht="15.75" x14ac:dyDescent="0.2">
      <c r="B49" s="80"/>
      <c r="C49" s="1"/>
      <c r="D49" s="1"/>
      <c r="E49" s="62"/>
    </row>
    <row r="50" spans="2:5" ht="15.75" x14ac:dyDescent="0.2">
      <c r="B50" s="80"/>
      <c r="C50" s="1"/>
      <c r="D50" s="1"/>
      <c r="E50" s="62"/>
    </row>
    <row r="51" spans="2:5" ht="15.75" x14ac:dyDescent="0.2">
      <c r="B51" s="80"/>
      <c r="C51" s="1"/>
      <c r="D51" s="1"/>
      <c r="E51" s="62"/>
    </row>
    <row r="52" spans="2:5" ht="15.75" x14ac:dyDescent="0.2">
      <c r="B52" s="80"/>
      <c r="C52" s="1"/>
      <c r="D52" s="1"/>
      <c r="E52" s="62"/>
    </row>
    <row r="53" spans="2:5" ht="15.75" x14ac:dyDescent="0.2">
      <c r="B53" s="80"/>
      <c r="C53" s="1"/>
      <c r="D53" s="1"/>
      <c r="E53" s="62"/>
    </row>
    <row r="54" spans="2:5" ht="18" customHeight="1" x14ac:dyDescent="0.2">
      <c r="B54" s="80"/>
      <c r="C54" s="1"/>
      <c r="D54" s="1"/>
      <c r="E54" s="62"/>
    </row>
    <row r="55" spans="2:5" ht="18" customHeight="1" x14ac:dyDescent="0.2">
      <c r="B55" s="80"/>
      <c r="C55" s="1"/>
      <c r="D55" s="1"/>
      <c r="E55" s="62"/>
    </row>
    <row r="56" spans="2:5" ht="18" customHeight="1" x14ac:dyDescent="0.2">
      <c r="B56" s="80"/>
      <c r="C56" s="1"/>
      <c r="D56" s="1"/>
      <c r="E56" s="62"/>
    </row>
    <row r="57" spans="2:5" ht="18" customHeight="1" x14ac:dyDescent="0.2">
      <c r="B57" s="80"/>
      <c r="C57" s="1"/>
      <c r="D57" s="1"/>
      <c r="E57" s="62"/>
    </row>
    <row r="58" spans="2:5" ht="18" customHeight="1" x14ac:dyDescent="0.2">
      <c r="B58" s="80"/>
      <c r="C58" s="1"/>
      <c r="D58" s="1"/>
      <c r="E58" s="62"/>
    </row>
    <row r="59" spans="2:5" ht="18" customHeight="1" x14ac:dyDescent="0.2">
      <c r="B59" s="80"/>
      <c r="C59" s="1"/>
      <c r="D59" s="1"/>
      <c r="E59" s="62"/>
    </row>
    <row r="60" spans="2:5" ht="18" customHeight="1" x14ac:dyDescent="0.2">
      <c r="B60" s="80"/>
      <c r="C60" s="1"/>
      <c r="D60" s="1"/>
      <c r="E60" s="62"/>
    </row>
    <row r="61" spans="2:5" ht="18" customHeight="1" x14ac:dyDescent="0.2">
      <c r="B61" s="80"/>
      <c r="C61" s="1"/>
      <c r="D61" s="1"/>
      <c r="E61" s="62"/>
    </row>
    <row r="62" spans="2:5" ht="18" customHeight="1" x14ac:dyDescent="0.2">
      <c r="B62" s="80"/>
      <c r="C62" s="1"/>
      <c r="D62" s="1"/>
      <c r="E62" s="62"/>
    </row>
    <row r="63" spans="2:5" ht="18" customHeight="1" x14ac:dyDescent="0.2">
      <c r="B63" s="80"/>
      <c r="C63" s="1"/>
      <c r="D63" s="1"/>
      <c r="E63" s="62"/>
    </row>
    <row r="64" spans="2:5" ht="18" customHeight="1" x14ac:dyDescent="0.2">
      <c r="B64" s="80"/>
      <c r="C64" s="1"/>
      <c r="D64" s="1"/>
      <c r="E64" s="62"/>
    </row>
    <row r="65" spans="2:5" ht="18" customHeight="1" x14ac:dyDescent="0.2">
      <c r="B65" s="80"/>
      <c r="C65" s="1"/>
      <c r="D65" s="1"/>
      <c r="E65" s="62"/>
    </row>
    <row r="66" spans="2:5" ht="18" customHeight="1" x14ac:dyDescent="0.2">
      <c r="B66" s="80"/>
      <c r="C66" s="1"/>
      <c r="D66" s="1"/>
      <c r="E66" s="62"/>
    </row>
    <row r="67" spans="2:5" ht="18" customHeight="1" x14ac:dyDescent="0.2">
      <c r="B67" s="80"/>
      <c r="C67" s="1"/>
      <c r="D67" s="1"/>
      <c r="E67" s="62"/>
    </row>
    <row r="68" spans="2:5" ht="18" customHeight="1" x14ac:dyDescent="0.2">
      <c r="B68" s="80"/>
      <c r="C68" s="1"/>
      <c r="D68" s="1"/>
      <c r="E68" s="62"/>
    </row>
    <row r="69" spans="2:5" ht="18" customHeight="1" x14ac:dyDescent="0.2">
      <c r="B69" s="80"/>
      <c r="C69" s="1"/>
      <c r="D69" s="1"/>
      <c r="E69" s="62"/>
    </row>
    <row r="70" spans="2:5" ht="18" customHeight="1" x14ac:dyDescent="0.2">
      <c r="B70" s="80"/>
      <c r="C70" s="1"/>
      <c r="D70" s="1"/>
      <c r="E70" s="62"/>
    </row>
    <row r="71" spans="2:5" ht="18" customHeight="1" x14ac:dyDescent="0.2">
      <c r="B71" s="80"/>
      <c r="C71" s="1"/>
      <c r="D71" s="1"/>
      <c r="E71" s="62"/>
    </row>
    <row r="72" spans="2:5" ht="18" customHeight="1" x14ac:dyDescent="0.2">
      <c r="B72" s="80"/>
      <c r="C72" s="1"/>
      <c r="D72" s="1"/>
      <c r="E72" s="62"/>
    </row>
    <row r="73" spans="2:5" ht="18" customHeight="1" x14ac:dyDescent="0.2">
      <c r="B73" s="80"/>
      <c r="C73" s="1"/>
      <c r="D73" s="1"/>
      <c r="E73" s="62"/>
    </row>
    <row r="74" spans="2:5" ht="18" customHeight="1" x14ac:dyDescent="0.2">
      <c r="B74" s="80"/>
      <c r="C74" s="1"/>
      <c r="D74" s="1"/>
      <c r="E74" s="62"/>
    </row>
    <row r="75" spans="2:5" ht="18" customHeight="1" x14ac:dyDescent="0.2">
      <c r="B75" s="80"/>
      <c r="C75" s="1"/>
      <c r="D75" s="1"/>
      <c r="E75" s="62"/>
    </row>
    <row r="76" spans="2:5" ht="18" customHeight="1" x14ac:dyDescent="0.2">
      <c r="B76" s="80"/>
      <c r="C76" s="1"/>
      <c r="D76" s="1"/>
      <c r="E76" s="62"/>
    </row>
    <row r="77" spans="2:5" ht="18" customHeight="1" x14ac:dyDescent="0.2">
      <c r="B77" s="80"/>
      <c r="C77" s="1"/>
      <c r="D77" s="1"/>
      <c r="E77" s="62"/>
    </row>
    <row r="78" spans="2:5" ht="18" customHeight="1" x14ac:dyDescent="0.2">
      <c r="B78" s="80"/>
      <c r="C78" s="1"/>
      <c r="D78" s="1"/>
      <c r="E78" s="62"/>
    </row>
    <row r="79" spans="2:5" ht="18" customHeight="1" x14ac:dyDescent="0.2">
      <c r="B79" s="80"/>
      <c r="C79" s="1"/>
      <c r="D79" s="1"/>
      <c r="E79" s="62"/>
    </row>
    <row r="80" spans="2:5" ht="18" customHeight="1" x14ac:dyDescent="0.2">
      <c r="B80" s="80"/>
      <c r="C80" s="1"/>
      <c r="D80" s="1"/>
      <c r="E80" s="62"/>
    </row>
    <row r="81" spans="2:5" ht="18" customHeight="1" x14ac:dyDescent="0.2">
      <c r="B81" s="80"/>
      <c r="C81" s="1"/>
      <c r="D81" s="1"/>
      <c r="E81" s="62"/>
    </row>
    <row r="82" spans="2:5" ht="18" customHeight="1" x14ac:dyDescent="0.2">
      <c r="B82" s="80"/>
      <c r="C82" s="1"/>
      <c r="D82" s="1"/>
      <c r="E82" s="62"/>
    </row>
    <row r="83" spans="2:5" ht="18" customHeight="1" x14ac:dyDescent="0.2">
      <c r="B83" s="80"/>
      <c r="C83" s="1"/>
      <c r="D83" s="1"/>
      <c r="E83" s="62"/>
    </row>
    <row r="84" spans="2:5" ht="18" customHeight="1" x14ac:dyDescent="0.2">
      <c r="B84" s="80"/>
      <c r="C84" s="1"/>
      <c r="D84" s="1"/>
      <c r="E84" s="62"/>
    </row>
    <row r="85" spans="2:5" ht="18" customHeight="1" x14ac:dyDescent="0.2">
      <c r="B85" s="80"/>
      <c r="C85" s="1"/>
      <c r="D85" s="1"/>
      <c r="E85" s="62"/>
    </row>
    <row r="86" spans="2:5" ht="18" customHeight="1" x14ac:dyDescent="0.2">
      <c r="B86" s="80"/>
      <c r="C86" s="1"/>
      <c r="D86" s="1"/>
      <c r="E86" s="62"/>
    </row>
    <row r="87" spans="2:5" ht="18" customHeight="1" x14ac:dyDescent="0.2">
      <c r="B87" s="80"/>
      <c r="C87" s="1"/>
      <c r="D87" s="1"/>
      <c r="E87" s="62"/>
    </row>
    <row r="88" spans="2:5" ht="18" customHeight="1" x14ac:dyDescent="0.2">
      <c r="B88" s="80"/>
      <c r="C88" s="1"/>
      <c r="D88" s="1"/>
      <c r="E88" s="62"/>
    </row>
    <row r="89" spans="2:5" ht="18" customHeight="1" x14ac:dyDescent="0.2">
      <c r="B89" s="80"/>
      <c r="C89" s="1"/>
      <c r="D89" s="1"/>
      <c r="E89" s="62"/>
    </row>
    <row r="90" spans="2:5" ht="18" customHeight="1" x14ac:dyDescent="0.2">
      <c r="B90" s="80"/>
      <c r="C90" s="1"/>
      <c r="D90" s="1"/>
      <c r="E90" s="62"/>
    </row>
    <row r="91" spans="2:5" ht="18" customHeight="1" x14ac:dyDescent="0.2">
      <c r="B91" s="80"/>
      <c r="C91" s="1"/>
      <c r="D91" s="1"/>
      <c r="E91" s="62"/>
    </row>
    <row r="92" spans="2:5" ht="18" customHeight="1" x14ac:dyDescent="0.2">
      <c r="B92" s="80"/>
      <c r="C92" s="1"/>
      <c r="D92" s="1"/>
      <c r="E92" s="62"/>
    </row>
    <row r="93" spans="2:5" ht="18" customHeight="1" x14ac:dyDescent="0.2">
      <c r="B93" s="80"/>
      <c r="C93" s="1"/>
      <c r="D93" s="1"/>
      <c r="E93" s="62"/>
    </row>
    <row r="94" spans="2:5" ht="18" customHeight="1" x14ac:dyDescent="0.2">
      <c r="B94" s="80"/>
      <c r="C94" s="1"/>
      <c r="D94" s="1"/>
      <c r="E94" s="62"/>
    </row>
    <row r="95" spans="2:5" ht="18" customHeight="1" x14ac:dyDescent="0.2">
      <c r="B95" s="80"/>
      <c r="C95" s="1"/>
      <c r="D95" s="1"/>
      <c r="E95" s="62"/>
    </row>
    <row r="96" spans="2:5" ht="18" customHeight="1" x14ac:dyDescent="0.2">
      <c r="B96" s="80"/>
      <c r="C96" s="1"/>
      <c r="D96" s="1"/>
      <c r="E96" s="62"/>
    </row>
    <row r="97" spans="2:5" ht="18" customHeight="1" x14ac:dyDescent="0.2">
      <c r="B97" s="80"/>
      <c r="C97" s="1"/>
      <c r="D97" s="1"/>
      <c r="E97" s="62"/>
    </row>
    <row r="98" spans="2:5" ht="18" customHeight="1" x14ac:dyDescent="0.2">
      <c r="B98" s="80"/>
      <c r="C98" s="1"/>
      <c r="D98" s="1"/>
      <c r="E98" s="62"/>
    </row>
    <row r="99" spans="2:5" ht="18" customHeight="1" x14ac:dyDescent="0.2">
      <c r="B99" s="80"/>
      <c r="C99" s="1"/>
      <c r="D99" s="1"/>
      <c r="E99" s="62"/>
    </row>
    <row r="100" spans="2:5" ht="18" customHeight="1" x14ac:dyDescent="0.2">
      <c r="B100" s="80"/>
      <c r="C100" s="1"/>
      <c r="D100" s="1"/>
      <c r="E100" s="62"/>
    </row>
    <row r="101" spans="2:5" ht="18" customHeight="1" x14ac:dyDescent="0.2">
      <c r="B101" s="80"/>
      <c r="C101" s="1"/>
      <c r="D101" s="1"/>
      <c r="E101" s="62"/>
    </row>
    <row r="102" spans="2:5" ht="18" customHeight="1" x14ac:dyDescent="0.2">
      <c r="B102" s="80"/>
      <c r="C102" s="1"/>
      <c r="D102" s="1"/>
      <c r="E102" s="62"/>
    </row>
    <row r="103" spans="2:5" ht="18" customHeight="1" x14ac:dyDescent="0.2">
      <c r="B103" s="80"/>
      <c r="C103" s="1"/>
      <c r="D103" s="1"/>
      <c r="E103" s="62"/>
    </row>
    <row r="104" spans="2:5" ht="18" customHeight="1" x14ac:dyDescent="0.2">
      <c r="B104" s="80"/>
      <c r="C104" s="1"/>
      <c r="D104" s="1"/>
      <c r="E104" s="62"/>
    </row>
    <row r="105" spans="2:5" ht="18" customHeight="1" x14ac:dyDescent="0.2">
      <c r="B105" s="80"/>
      <c r="C105" s="1"/>
      <c r="D105" s="1"/>
      <c r="E105" s="62"/>
    </row>
    <row r="106" spans="2:5" ht="18" customHeight="1" x14ac:dyDescent="0.2">
      <c r="B106" s="80"/>
      <c r="C106" s="1"/>
      <c r="D106" s="1"/>
      <c r="E106" s="62"/>
    </row>
    <row r="107" spans="2:5" ht="18" customHeight="1" x14ac:dyDescent="0.2">
      <c r="B107" s="80"/>
      <c r="C107" s="1"/>
      <c r="D107" s="1"/>
      <c r="E107" s="62"/>
    </row>
    <row r="108" spans="2:5" ht="18" customHeight="1" x14ac:dyDescent="0.2">
      <c r="B108" s="80"/>
      <c r="C108" s="1"/>
      <c r="D108" s="1"/>
      <c r="E108" s="62"/>
    </row>
    <row r="109" spans="2:5" ht="18" customHeight="1" x14ac:dyDescent="0.2">
      <c r="B109" s="80"/>
      <c r="C109" s="1"/>
      <c r="D109" s="1"/>
      <c r="E109" s="62"/>
    </row>
    <row r="110" spans="2:5" ht="18" customHeight="1" x14ac:dyDescent="0.2">
      <c r="B110" s="80"/>
      <c r="C110" s="1"/>
      <c r="D110" s="1"/>
      <c r="E110" s="62"/>
    </row>
    <row r="111" spans="2:5" ht="18" customHeight="1" x14ac:dyDescent="0.2">
      <c r="B111" s="80"/>
      <c r="C111" s="1"/>
      <c r="D111" s="1"/>
      <c r="E111" s="62"/>
    </row>
    <row r="112" spans="2:5" ht="18" customHeight="1" x14ac:dyDescent="0.2">
      <c r="B112" s="80"/>
      <c r="C112" s="1"/>
      <c r="D112" s="1"/>
      <c r="E112" s="62"/>
    </row>
    <row r="113" spans="2:5" ht="18" customHeight="1" x14ac:dyDescent="0.2">
      <c r="B113" s="80"/>
      <c r="C113" s="1"/>
      <c r="D113" s="1"/>
      <c r="E113" s="62"/>
    </row>
    <row r="114" spans="2:5" ht="18" customHeight="1" x14ac:dyDescent="0.2">
      <c r="B114" s="80"/>
      <c r="C114" s="1"/>
      <c r="D114" s="1"/>
      <c r="E114" s="62"/>
    </row>
    <row r="115" spans="2:5" ht="18" customHeight="1" x14ac:dyDescent="0.2">
      <c r="B115" s="80"/>
      <c r="C115" s="1"/>
      <c r="D115" s="1"/>
      <c r="E115" s="62"/>
    </row>
    <row r="116" spans="2:5" ht="18" customHeight="1" x14ac:dyDescent="0.2">
      <c r="B116" s="80"/>
      <c r="C116" s="1"/>
      <c r="D116" s="1"/>
      <c r="E116" s="62"/>
    </row>
    <row r="117" spans="2:5" ht="18" customHeight="1" x14ac:dyDescent="0.2">
      <c r="B117" s="80"/>
      <c r="C117" s="1"/>
      <c r="D117" s="1"/>
      <c r="E117" s="62"/>
    </row>
    <row r="118" spans="2:5" ht="18" customHeight="1" x14ac:dyDescent="0.2">
      <c r="B118" s="80"/>
      <c r="C118" s="1"/>
      <c r="D118" s="1"/>
      <c r="E118" s="62"/>
    </row>
    <row r="119" spans="2:5" ht="18" customHeight="1" x14ac:dyDescent="0.2">
      <c r="B119" s="80"/>
      <c r="C119" s="1"/>
      <c r="D119" s="1"/>
      <c r="E119" s="62"/>
    </row>
    <row r="120" spans="2:5" ht="18" customHeight="1" x14ac:dyDescent="0.2">
      <c r="B120" s="80"/>
      <c r="C120" s="1"/>
      <c r="D120" s="1"/>
      <c r="E120" s="62"/>
    </row>
    <row r="121" spans="2:5" ht="18" customHeight="1" x14ac:dyDescent="0.2">
      <c r="B121" s="80"/>
      <c r="C121" s="1"/>
      <c r="D121" s="1"/>
      <c r="E121" s="62"/>
    </row>
    <row r="122" spans="2:5" ht="18" customHeight="1" x14ac:dyDescent="0.2">
      <c r="B122" s="80"/>
      <c r="C122" s="1"/>
      <c r="D122" s="1"/>
      <c r="E122" s="62"/>
    </row>
    <row r="123" spans="2:5" ht="18" customHeight="1" x14ac:dyDescent="0.2">
      <c r="B123" s="80"/>
      <c r="C123" s="1"/>
      <c r="D123" s="1"/>
      <c r="E123" s="62"/>
    </row>
    <row r="124" spans="2:5" ht="18" customHeight="1" x14ac:dyDescent="0.2">
      <c r="B124" s="80"/>
      <c r="C124" s="1"/>
      <c r="D124" s="1"/>
      <c r="E124" s="62"/>
    </row>
    <row r="125" spans="2:5" ht="18" customHeight="1" x14ac:dyDescent="0.2">
      <c r="B125" s="80"/>
      <c r="C125" s="1"/>
      <c r="D125" s="1"/>
      <c r="E125" s="62"/>
    </row>
    <row r="126" spans="2:5" ht="18" customHeight="1" x14ac:dyDescent="0.2">
      <c r="B126" s="80"/>
      <c r="C126" s="1"/>
      <c r="D126" s="1"/>
      <c r="E126" s="62"/>
    </row>
    <row r="127" spans="2:5" ht="18" customHeight="1" x14ac:dyDescent="0.2">
      <c r="B127" s="80"/>
      <c r="C127" s="1"/>
      <c r="D127" s="1"/>
      <c r="E127" s="62"/>
    </row>
    <row r="128" spans="2:5" ht="18" customHeight="1" x14ac:dyDescent="0.2">
      <c r="B128" s="80"/>
      <c r="C128" s="1"/>
      <c r="D128" s="1"/>
      <c r="E128" s="62"/>
    </row>
    <row r="129" spans="2:5" ht="18" customHeight="1" x14ac:dyDescent="0.2">
      <c r="B129" s="80"/>
      <c r="C129" s="1"/>
      <c r="D129" s="1"/>
      <c r="E129" s="62"/>
    </row>
    <row r="130" spans="2:5" ht="18" customHeight="1" x14ac:dyDescent="0.2">
      <c r="B130" s="80"/>
      <c r="C130" s="1"/>
      <c r="D130" s="1"/>
      <c r="E130" s="62"/>
    </row>
    <row r="131" spans="2:5" ht="18" customHeight="1" x14ac:dyDescent="0.2">
      <c r="B131" s="80"/>
      <c r="C131" s="1"/>
      <c r="D131" s="1"/>
      <c r="E131" s="62"/>
    </row>
    <row r="132" spans="2:5" ht="18" customHeight="1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</row>
    <row r="233" spans="2:5" ht="18" customHeight="1" x14ac:dyDescent="0.2">
      <c r="B233" s="80"/>
      <c r="C233" s="1"/>
    </row>
    <row r="234" spans="2:5" ht="18" customHeight="1" x14ac:dyDescent="0.2">
      <c r="B234" s="80"/>
      <c r="C234" s="1"/>
    </row>
    <row r="235" spans="2:5" ht="18" customHeight="1" x14ac:dyDescent="0.2">
      <c r="B235" s="80"/>
      <c r="C235" s="1"/>
    </row>
    <row r="236" spans="2:5" ht="18" customHeight="1" x14ac:dyDescent="0.2">
      <c r="B236" s="80"/>
      <c r="C236" s="1"/>
    </row>
    <row r="237" spans="2:5" ht="18" customHeight="1" x14ac:dyDescent="0.2">
      <c r="B237" s="80"/>
      <c r="C237" s="1"/>
      <c r="D237" s="77"/>
      <c r="E237" s="78"/>
    </row>
    <row r="238" spans="2:5" ht="18" customHeight="1" x14ac:dyDescent="0.2">
      <c r="B238" s="80"/>
      <c r="C238" s="1"/>
      <c r="D238" s="77"/>
      <c r="E238" s="78"/>
    </row>
    <row r="239" spans="2:5" ht="18" customHeight="1" x14ac:dyDescent="0.2">
      <c r="B239" s="80"/>
      <c r="C239" s="1"/>
      <c r="D239" s="77"/>
      <c r="E239" s="78"/>
    </row>
    <row r="240" spans="2:5" ht="18" customHeight="1" x14ac:dyDescent="0.2">
      <c r="B240" s="80"/>
      <c r="C240" s="1"/>
      <c r="D240" s="77"/>
      <c r="E240" s="78"/>
    </row>
    <row r="241" spans="2:5" ht="18" customHeight="1" x14ac:dyDescent="0.2">
      <c r="B241" s="80"/>
      <c r="C241" s="1"/>
      <c r="D241" s="77"/>
      <c r="E241" s="78"/>
    </row>
    <row r="242" spans="2:5" ht="18" customHeight="1" x14ac:dyDescent="0.2">
      <c r="B242" s="80"/>
      <c r="C242" s="1"/>
      <c r="D242" s="77"/>
      <c r="E242" s="78"/>
    </row>
    <row r="243" spans="2:5" ht="18" customHeight="1" x14ac:dyDescent="0.2">
      <c r="B243" s="80"/>
      <c r="C243" s="1"/>
      <c r="D243" s="77"/>
      <c r="E243" s="78"/>
    </row>
    <row r="244" spans="2:5" ht="18" customHeight="1" x14ac:dyDescent="0.2">
      <c r="B244" s="80"/>
      <c r="C244" s="1"/>
      <c r="D244" s="77"/>
      <c r="E244" s="78"/>
    </row>
    <row r="245" spans="2:5" ht="18" customHeight="1" x14ac:dyDescent="0.2">
      <c r="B245" s="80"/>
      <c r="C245" s="1"/>
      <c r="D245" s="77"/>
      <c r="E245" s="78"/>
    </row>
    <row r="246" spans="2:5" ht="18" customHeight="1" x14ac:dyDescent="0.2">
      <c r="B246" s="80"/>
      <c r="C246" s="1"/>
      <c r="D246" s="77"/>
      <c r="E246" s="78"/>
    </row>
    <row r="247" spans="2:5" ht="18" customHeight="1" x14ac:dyDescent="0.2">
      <c r="B247" s="80"/>
      <c r="C247" s="1"/>
      <c r="D247" s="77"/>
      <c r="E247" s="78"/>
    </row>
    <row r="248" spans="2:5" ht="18" customHeight="1" x14ac:dyDescent="0.2">
      <c r="B248" s="80"/>
      <c r="D248" s="77"/>
      <c r="E248" s="78"/>
    </row>
    <row r="249" spans="2:5" ht="18" customHeight="1" x14ac:dyDescent="0.2">
      <c r="B249" s="80"/>
      <c r="C249" s="76"/>
      <c r="D249" s="77"/>
      <c r="E249" s="78"/>
    </row>
    <row r="250" spans="2:5" ht="18" customHeight="1" x14ac:dyDescent="0.2">
      <c r="B250" s="80"/>
      <c r="D250" s="77"/>
      <c r="E250" s="78"/>
    </row>
    <row r="251" spans="2:5" ht="18" customHeight="1" x14ac:dyDescent="0.2">
      <c r="B251" s="80"/>
      <c r="D251" s="77"/>
      <c r="E251" s="78"/>
    </row>
    <row r="252" spans="2:5" ht="18" customHeight="1" x14ac:dyDescent="0.2">
      <c r="B252" s="80"/>
      <c r="D252" s="77"/>
      <c r="E252" s="78"/>
    </row>
    <row r="253" spans="2:5" ht="18" customHeight="1" x14ac:dyDescent="0.2">
      <c r="B253" s="80"/>
      <c r="D253" s="77"/>
      <c r="E253" s="78"/>
    </row>
    <row r="254" spans="2:5" ht="18" customHeight="1" x14ac:dyDescent="0.2">
      <c r="B254" s="80"/>
      <c r="D254" s="77"/>
      <c r="E254" s="78"/>
    </row>
    <row r="255" spans="2:5" ht="18" customHeight="1" x14ac:dyDescent="0.2">
      <c r="B255" s="80"/>
      <c r="D255" s="77"/>
      <c r="E255" s="78"/>
    </row>
    <row r="256" spans="2:5" ht="18" customHeight="1" x14ac:dyDescent="0.2">
      <c r="B256" s="80"/>
      <c r="D256" s="77"/>
      <c r="E256" s="78"/>
    </row>
    <row r="257" spans="2:5" ht="18" customHeight="1" x14ac:dyDescent="0.2">
      <c r="B257" s="80"/>
      <c r="D257" s="77"/>
      <c r="E257" s="78"/>
    </row>
    <row r="258" spans="2:5" ht="18" customHeight="1" x14ac:dyDescent="0.2">
      <c r="B258" s="80"/>
      <c r="D258" s="77"/>
      <c r="E258" s="78"/>
    </row>
    <row r="259" spans="2:5" ht="18" customHeight="1" x14ac:dyDescent="0.2">
      <c r="B259" s="80"/>
      <c r="D259" s="77"/>
      <c r="E259" s="78"/>
    </row>
    <row r="260" spans="2:5" ht="18" customHeight="1" x14ac:dyDescent="0.2">
      <c r="B260" s="80"/>
      <c r="D260" s="77"/>
      <c r="E260" s="78"/>
    </row>
    <row r="261" spans="2:5" ht="18" customHeight="1" x14ac:dyDescent="0.2">
      <c r="B261" s="80"/>
      <c r="D261" s="77"/>
      <c r="E261" s="78"/>
    </row>
    <row r="262" spans="2:5" ht="18" customHeight="1" x14ac:dyDescent="0.2">
      <c r="B262" s="80"/>
      <c r="D262" s="77"/>
      <c r="E262" s="78"/>
    </row>
    <row r="263" spans="2:5" ht="18" customHeight="1" x14ac:dyDescent="0.2">
      <c r="B263" s="80"/>
      <c r="D263" s="77"/>
      <c r="E263" s="78"/>
    </row>
    <row r="264" spans="2:5" ht="18" customHeight="1" x14ac:dyDescent="0.2">
      <c r="B264" s="80"/>
      <c r="C264" s="1"/>
      <c r="D264" s="77"/>
      <c r="E264" s="78"/>
    </row>
    <row r="265" spans="2:5" ht="18" customHeight="1" x14ac:dyDescent="0.2">
      <c r="B265" s="80"/>
      <c r="C265" s="1"/>
      <c r="D265" s="77"/>
      <c r="E265" s="78"/>
    </row>
    <row r="266" spans="2:5" ht="18" customHeight="1" x14ac:dyDescent="0.2">
      <c r="B266" s="80"/>
      <c r="C266" s="1"/>
      <c r="D266" s="77"/>
      <c r="E266" s="78"/>
    </row>
    <row r="267" spans="2:5" ht="18" customHeight="1" x14ac:dyDescent="0.2">
      <c r="B267" s="80"/>
      <c r="C267" s="1"/>
      <c r="D267" s="77"/>
      <c r="E267" s="78"/>
    </row>
    <row r="268" spans="2:5" ht="18" customHeight="1" x14ac:dyDescent="0.2">
      <c r="B268" s="80"/>
      <c r="C268" s="1"/>
      <c r="D268" s="77"/>
      <c r="E268" s="78"/>
    </row>
    <row r="269" spans="2:5" ht="18" customHeight="1" x14ac:dyDescent="0.2">
      <c r="B269" s="80"/>
      <c r="C269" s="1"/>
      <c r="D269" s="77"/>
      <c r="E269" s="78"/>
    </row>
    <row r="270" spans="2:5" ht="18" customHeight="1" x14ac:dyDescent="0.2">
      <c r="B270" s="80"/>
      <c r="C270" s="1"/>
      <c r="D270" s="77"/>
      <c r="E270" s="78"/>
    </row>
    <row r="271" spans="2:5" ht="18" customHeight="1" x14ac:dyDescent="0.2">
      <c r="B271" s="80"/>
      <c r="C271" s="1"/>
      <c r="D271" s="77"/>
      <c r="E271" s="78"/>
    </row>
    <row r="272" spans="2:5" ht="18" customHeight="1" x14ac:dyDescent="0.2">
      <c r="B272" s="80"/>
      <c r="C272" s="1"/>
      <c r="D272" s="77"/>
      <c r="E272" s="78"/>
    </row>
    <row r="273" spans="2:5" ht="18" customHeight="1" x14ac:dyDescent="0.2">
      <c r="B273" s="80"/>
      <c r="C273" s="1"/>
      <c r="D273" s="77"/>
      <c r="E273" s="78"/>
    </row>
    <row r="274" spans="2:5" ht="18" customHeight="1" x14ac:dyDescent="0.2">
      <c r="B274" s="80"/>
      <c r="C274" s="1"/>
      <c r="D274" s="77"/>
      <c r="E274" s="78"/>
    </row>
    <row r="275" spans="2:5" ht="18" customHeight="1" x14ac:dyDescent="0.2">
      <c r="B275" s="80"/>
      <c r="C275" s="1"/>
      <c r="D275" s="77"/>
      <c r="E275" s="78"/>
    </row>
    <row r="276" spans="2:5" ht="18" customHeight="1" x14ac:dyDescent="0.2">
      <c r="B276" s="80"/>
      <c r="C276" s="1"/>
      <c r="D276" s="77"/>
      <c r="E276" s="78"/>
    </row>
    <row r="277" spans="2:5" ht="18" customHeight="1" x14ac:dyDescent="0.2">
      <c r="B277" s="80"/>
      <c r="C277" s="1"/>
      <c r="D277" s="77"/>
      <c r="E277" s="78"/>
    </row>
    <row r="278" spans="2:5" ht="18" customHeight="1" x14ac:dyDescent="0.2">
      <c r="B278" s="80"/>
      <c r="C278" s="1"/>
    </row>
    <row r="279" spans="2:5" ht="18" customHeight="1" x14ac:dyDescent="0.2">
      <c r="B279" s="80"/>
      <c r="C279" s="1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  <c r="D313" s="1"/>
      <c r="E313" s="62"/>
    </row>
    <row r="314" spans="2:5" ht="18" customHeight="1" x14ac:dyDescent="0.2">
      <c r="B314" s="80"/>
      <c r="C314" s="1"/>
      <c r="D314" s="1"/>
      <c r="E314" s="62"/>
    </row>
    <row r="315" spans="2:5" ht="18" customHeight="1" x14ac:dyDescent="0.2">
      <c r="B315" s="80"/>
      <c r="C315" s="1"/>
      <c r="D315" s="1"/>
      <c r="E315" s="62"/>
    </row>
    <row r="316" spans="2:5" ht="18" customHeight="1" x14ac:dyDescent="0.2">
      <c r="B316" s="80"/>
      <c r="C316" s="1"/>
      <c r="D316" s="1"/>
      <c r="E316" s="62"/>
    </row>
    <row r="317" spans="2:5" ht="18" customHeight="1" x14ac:dyDescent="0.2">
      <c r="B317" s="80"/>
      <c r="C317" s="1"/>
      <c r="D317" s="1"/>
      <c r="E317" s="62"/>
    </row>
    <row r="318" spans="2:5" ht="18" customHeight="1" x14ac:dyDescent="0.2">
      <c r="B318" s="80"/>
      <c r="C318" s="1"/>
      <c r="D318" s="1"/>
      <c r="E318" s="62"/>
    </row>
    <row r="319" spans="2:5" ht="18" customHeight="1" x14ac:dyDescent="0.2">
      <c r="B319" s="80"/>
      <c r="C319" s="1"/>
      <c r="D319" s="1"/>
      <c r="E319" s="62"/>
    </row>
    <row r="320" spans="2:5" ht="18" customHeight="1" x14ac:dyDescent="0.2">
      <c r="B320" s="80"/>
      <c r="C320" s="1"/>
      <c r="D320" s="1"/>
      <c r="E320" s="62"/>
    </row>
    <row r="321" spans="2:5" ht="18" customHeight="1" x14ac:dyDescent="0.2">
      <c r="B321" s="80"/>
      <c r="C321" s="1"/>
      <c r="D321" s="1"/>
      <c r="E321" s="62"/>
    </row>
    <row r="322" spans="2:5" ht="18" customHeight="1" x14ac:dyDescent="0.2">
      <c r="B322" s="80"/>
      <c r="C322" s="1"/>
      <c r="D322" s="1"/>
      <c r="E322" s="62"/>
    </row>
    <row r="323" spans="2:5" ht="18" customHeight="1" x14ac:dyDescent="0.2">
      <c r="B323" s="80"/>
      <c r="C323" s="1"/>
      <c r="D323" s="1"/>
      <c r="E323" s="62"/>
    </row>
    <row r="324" spans="2:5" ht="18" customHeight="1" x14ac:dyDescent="0.2">
      <c r="B324" s="80"/>
      <c r="C324" s="1"/>
      <c r="D324" s="1"/>
      <c r="E324" s="62"/>
    </row>
    <row r="325" spans="2:5" ht="18" customHeight="1" x14ac:dyDescent="0.2">
      <c r="B325" s="80"/>
      <c r="C325" s="1"/>
      <c r="D325" s="1"/>
      <c r="E325" s="62"/>
    </row>
    <row r="326" spans="2:5" ht="18" customHeight="1" x14ac:dyDescent="0.2">
      <c r="B326" s="80"/>
      <c r="C326" s="1"/>
      <c r="D326" s="1"/>
      <c r="E326" s="62"/>
    </row>
    <row r="327" spans="2:5" ht="18" customHeight="1" x14ac:dyDescent="0.2">
      <c r="B327" s="80"/>
      <c r="C327" s="1"/>
      <c r="D327" s="1"/>
      <c r="E327" s="62"/>
    </row>
    <row r="328" spans="2:5" ht="18" customHeight="1" x14ac:dyDescent="0.2">
      <c r="B328" s="80"/>
      <c r="C328" s="1"/>
      <c r="D328" s="1"/>
      <c r="E328" s="62"/>
    </row>
    <row r="329" spans="2:5" ht="18" customHeight="1" x14ac:dyDescent="0.2">
      <c r="B329" s="80"/>
      <c r="C329" s="1"/>
      <c r="D329" s="1"/>
      <c r="E329" s="62"/>
    </row>
    <row r="330" spans="2:5" ht="18" customHeight="1" x14ac:dyDescent="0.2">
      <c r="B330" s="80"/>
      <c r="C330" s="1"/>
      <c r="D330" s="1"/>
      <c r="E330" s="62"/>
    </row>
    <row r="331" spans="2:5" ht="18" customHeight="1" x14ac:dyDescent="0.2">
      <c r="B331" s="80"/>
      <c r="C331" s="1"/>
      <c r="D331" s="1"/>
      <c r="E331" s="62"/>
    </row>
    <row r="332" spans="2:5" ht="18" customHeight="1" x14ac:dyDescent="0.2">
      <c r="B332" s="80"/>
      <c r="C332" s="1"/>
      <c r="D332" s="1"/>
      <c r="E332" s="62"/>
    </row>
    <row r="333" spans="2:5" ht="18" customHeight="1" x14ac:dyDescent="0.2">
      <c r="B333" s="80"/>
      <c r="C333" s="1"/>
      <c r="D333" s="1"/>
      <c r="E333" s="62"/>
    </row>
    <row r="334" spans="2:5" ht="18" customHeight="1" x14ac:dyDescent="0.2">
      <c r="B334" s="80"/>
      <c r="C334" s="1"/>
      <c r="D334" s="1"/>
      <c r="E334" s="62"/>
    </row>
    <row r="335" spans="2:5" ht="18" customHeight="1" x14ac:dyDescent="0.2">
      <c r="B335" s="80"/>
      <c r="C335" s="1"/>
      <c r="D335" s="1"/>
      <c r="E335" s="62"/>
    </row>
    <row r="336" spans="2:5" ht="18" customHeight="1" x14ac:dyDescent="0.2">
      <c r="B336" s="80"/>
      <c r="C336" s="1"/>
      <c r="D336" s="1"/>
      <c r="E336" s="62"/>
    </row>
    <row r="337" spans="2:5" ht="18" customHeight="1" x14ac:dyDescent="0.2">
      <c r="B337" s="80"/>
      <c r="C337" s="1"/>
      <c r="D337" s="1"/>
      <c r="E337" s="62"/>
    </row>
    <row r="338" spans="2:5" ht="18" customHeight="1" x14ac:dyDescent="0.2">
      <c r="B338" s="80"/>
      <c r="C338" s="1"/>
      <c r="D338" s="1"/>
      <c r="E338" s="62"/>
    </row>
    <row r="339" spans="2:5" ht="18" customHeight="1" x14ac:dyDescent="0.2">
      <c r="B339" s="80"/>
      <c r="C339" s="1"/>
      <c r="D339" s="1"/>
      <c r="E339" s="62"/>
    </row>
    <row r="340" spans="2:5" ht="18" customHeight="1" x14ac:dyDescent="0.2">
      <c r="B340" s="80"/>
      <c r="C340" s="1"/>
      <c r="D340" s="1"/>
      <c r="E340" s="62"/>
    </row>
    <row r="341" spans="2:5" ht="18" customHeight="1" x14ac:dyDescent="0.2">
      <c r="B341" s="80"/>
      <c r="C341" s="1"/>
      <c r="D341" s="1"/>
      <c r="E341" s="62"/>
    </row>
    <row r="342" spans="2:5" ht="18" customHeight="1" x14ac:dyDescent="0.2">
      <c r="B342" s="80"/>
      <c r="C342" s="1"/>
      <c r="D342" s="1"/>
      <c r="E342" s="62"/>
    </row>
    <row r="343" spans="2:5" ht="18" customHeight="1" x14ac:dyDescent="0.2">
      <c r="B343" s="80"/>
      <c r="C343" s="1"/>
      <c r="D343" s="1"/>
      <c r="E343" s="62"/>
    </row>
    <row r="344" spans="2:5" ht="18" customHeight="1" x14ac:dyDescent="0.2">
      <c r="B344" s="80"/>
      <c r="C344" s="1"/>
      <c r="D344" s="1"/>
      <c r="E344" s="62"/>
    </row>
    <row r="345" spans="2:5" ht="18" customHeight="1" x14ac:dyDescent="0.2">
      <c r="B345" s="80"/>
      <c r="C345" s="1"/>
      <c r="D345" s="1"/>
      <c r="E345" s="62"/>
    </row>
    <row r="346" spans="2:5" ht="18" customHeight="1" x14ac:dyDescent="0.2">
      <c r="B346" s="80"/>
      <c r="C346" s="1"/>
      <c r="D346" s="1"/>
      <c r="E346" s="62"/>
    </row>
    <row r="347" spans="2:5" ht="18" customHeight="1" x14ac:dyDescent="0.2">
      <c r="B347" s="80"/>
      <c r="C347" s="1"/>
      <c r="D347" s="1"/>
      <c r="E347" s="62"/>
    </row>
    <row r="348" spans="2:5" ht="18" customHeight="1" x14ac:dyDescent="0.2">
      <c r="B348" s="80"/>
      <c r="C348" s="1"/>
      <c r="D348" s="1"/>
      <c r="E348" s="62"/>
    </row>
    <row r="349" spans="2:5" ht="18" customHeight="1" x14ac:dyDescent="0.2">
      <c r="B349" s="80"/>
      <c r="C349" s="1"/>
      <c r="D349" s="1"/>
      <c r="E349" s="62"/>
    </row>
    <row r="350" spans="2:5" ht="18" customHeight="1" x14ac:dyDescent="0.2">
      <c r="B350" s="80"/>
      <c r="C350" s="1"/>
      <c r="D350" s="1"/>
      <c r="E350" s="62"/>
    </row>
    <row r="351" spans="2:5" ht="18" customHeight="1" x14ac:dyDescent="0.2">
      <c r="B351" s="80"/>
      <c r="C351" s="1"/>
      <c r="D351" s="1"/>
      <c r="E351" s="62"/>
    </row>
    <row r="352" spans="2:5" ht="18" customHeight="1" x14ac:dyDescent="0.2">
      <c r="B352" s="80"/>
      <c r="C352" s="1"/>
      <c r="D352" s="1"/>
      <c r="E352" s="62"/>
    </row>
    <row r="353" spans="2:5" ht="18" customHeight="1" x14ac:dyDescent="0.2">
      <c r="B353" s="80"/>
      <c r="C353" s="1"/>
      <c r="D353" s="1"/>
      <c r="E353" s="62"/>
    </row>
    <row r="354" spans="2:5" ht="18" customHeight="1" x14ac:dyDescent="0.2">
      <c r="B354" s="80"/>
      <c r="C354" s="1"/>
      <c r="D354" s="1"/>
      <c r="E354" s="62"/>
    </row>
    <row r="355" spans="2:5" ht="18" customHeight="1" x14ac:dyDescent="0.2">
      <c r="B355" s="80"/>
      <c r="C355" s="1"/>
      <c r="D355" s="1"/>
      <c r="E355" s="62"/>
    </row>
    <row r="356" spans="2:5" ht="18" customHeight="1" x14ac:dyDescent="0.2">
      <c r="B356" s="80"/>
      <c r="C356" s="1"/>
      <c r="D356" s="1"/>
      <c r="E356" s="62"/>
    </row>
    <row r="357" spans="2:5" ht="18" customHeight="1" x14ac:dyDescent="0.2">
      <c r="B357" s="80"/>
      <c r="C357" s="1"/>
      <c r="D357" s="1"/>
      <c r="E357" s="62"/>
    </row>
    <row r="358" spans="2:5" ht="18" customHeight="1" x14ac:dyDescent="0.2">
      <c r="B358" s="80"/>
      <c r="C358" s="1"/>
      <c r="D358" s="1"/>
      <c r="E358" s="62"/>
    </row>
    <row r="359" spans="2:5" ht="18" customHeight="1" x14ac:dyDescent="0.2">
      <c r="B359" s="80"/>
      <c r="C359" s="1"/>
      <c r="D359" s="1"/>
      <c r="E359" s="62"/>
    </row>
    <row r="360" spans="2:5" ht="18" customHeight="1" x14ac:dyDescent="0.2">
      <c r="B360" s="80"/>
      <c r="C360" s="1"/>
      <c r="D360" s="1"/>
      <c r="E360" s="62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29"/>
  <sheetViews>
    <sheetView tabSelected="1" zoomScale="90" zoomScaleNormal="90" workbookViewId="0">
      <pane ySplit="5" topLeftCell="A6" activePane="bottomLeft" state="frozen"/>
      <selection pane="bottomLeft" activeCell="D30" sqref="D30"/>
    </sheetView>
  </sheetViews>
  <sheetFormatPr defaultColWidth="9.140625" defaultRowHeight="18" customHeight="1" x14ac:dyDescent="0.2"/>
  <cols>
    <col min="1" max="1" width="7.42578125" style="74" bestFit="1" customWidth="1"/>
    <col min="2" max="2" width="44.140625" style="83" customWidth="1"/>
    <col min="3" max="3" width="14" style="81" customWidth="1"/>
    <col min="4" max="4" width="15.85546875" style="76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55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18.7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.75" customHeight="1" x14ac:dyDescent="0.2">
      <c r="A5" s="63"/>
      <c r="B5" s="64" t="s">
        <v>21</v>
      </c>
      <c r="C5" s="65"/>
      <c r="D5" s="66">
        <f>'T1'!D20</f>
        <v>65274937</v>
      </c>
      <c r="E5" s="84"/>
    </row>
    <row r="6" spans="1:5" s="115" customFormat="1" ht="18.75" customHeight="1" x14ac:dyDescent="0.2">
      <c r="A6" s="111" t="s">
        <v>99</v>
      </c>
      <c r="B6" s="112" t="s">
        <v>109</v>
      </c>
      <c r="C6" s="109">
        <v>500000</v>
      </c>
      <c r="D6" s="109" t="s">
        <v>94</v>
      </c>
      <c r="E6" s="113" t="s">
        <v>33</v>
      </c>
    </row>
    <row r="7" spans="1:5" s="115" customFormat="1" ht="18.75" customHeight="1" x14ac:dyDescent="0.2">
      <c r="A7" s="111" t="s">
        <v>100</v>
      </c>
      <c r="B7" s="112" t="s">
        <v>110</v>
      </c>
      <c r="C7" s="109">
        <v>120000</v>
      </c>
      <c r="D7" s="109" t="s">
        <v>94</v>
      </c>
      <c r="E7" s="113" t="s">
        <v>33</v>
      </c>
    </row>
    <row r="8" spans="1:5" s="115" customFormat="1" ht="18.75" customHeight="1" x14ac:dyDescent="0.2">
      <c r="A8" s="111" t="s">
        <v>100</v>
      </c>
      <c r="B8" s="112" t="s">
        <v>111</v>
      </c>
      <c r="C8" s="109">
        <v>200000</v>
      </c>
      <c r="D8" s="109" t="s">
        <v>94</v>
      </c>
      <c r="E8" s="113" t="s">
        <v>33</v>
      </c>
    </row>
    <row r="9" spans="1:5" s="115" customFormat="1" ht="18.75" customHeight="1" x14ac:dyDescent="0.2">
      <c r="A9" s="111" t="s">
        <v>100</v>
      </c>
      <c r="B9" s="112" t="s">
        <v>111</v>
      </c>
      <c r="C9" s="109">
        <v>5000</v>
      </c>
      <c r="D9" s="109" t="s">
        <v>94</v>
      </c>
      <c r="E9" s="113" t="s">
        <v>33</v>
      </c>
    </row>
    <row r="10" spans="1:5" s="115" customFormat="1" ht="18.75" customHeight="1" x14ac:dyDescent="0.2">
      <c r="A10" s="111" t="s">
        <v>101</v>
      </c>
      <c r="B10" s="112" t="s">
        <v>112</v>
      </c>
      <c r="C10" s="109">
        <v>500000</v>
      </c>
      <c r="D10" s="109" t="s">
        <v>94</v>
      </c>
      <c r="E10" s="113" t="s">
        <v>33</v>
      </c>
    </row>
    <row r="11" spans="1:5" s="115" customFormat="1" ht="18.75" customHeight="1" x14ac:dyDescent="0.2">
      <c r="A11" s="111" t="s">
        <v>101</v>
      </c>
      <c r="B11" s="112" t="s">
        <v>113</v>
      </c>
      <c r="C11" s="109">
        <v>300000</v>
      </c>
      <c r="D11" s="109" t="s">
        <v>94</v>
      </c>
      <c r="E11" s="113" t="s">
        <v>33</v>
      </c>
    </row>
    <row r="12" spans="1:5" s="115" customFormat="1" ht="18.75" customHeight="1" x14ac:dyDescent="0.2">
      <c r="A12" s="111" t="s">
        <v>102</v>
      </c>
      <c r="B12" s="112" t="s">
        <v>114</v>
      </c>
      <c r="C12" s="109">
        <v>2000000</v>
      </c>
      <c r="D12" s="109" t="s">
        <v>94</v>
      </c>
      <c r="E12" s="113" t="s">
        <v>33</v>
      </c>
    </row>
    <row r="13" spans="1:5" s="115" customFormat="1" ht="18.75" customHeight="1" x14ac:dyDescent="0.2">
      <c r="A13" s="111" t="s">
        <v>103</v>
      </c>
      <c r="B13" s="112" t="s">
        <v>115</v>
      </c>
      <c r="C13" s="109">
        <v>1000000</v>
      </c>
      <c r="D13" s="109" t="s">
        <v>94</v>
      </c>
      <c r="E13" s="113" t="s">
        <v>33</v>
      </c>
    </row>
    <row r="14" spans="1:5" s="115" customFormat="1" ht="18.75" customHeight="1" x14ac:dyDescent="0.2">
      <c r="A14" s="111" t="s">
        <v>103</v>
      </c>
      <c r="B14" s="112" t="s">
        <v>116</v>
      </c>
      <c r="C14" s="109">
        <v>200000</v>
      </c>
      <c r="D14" s="109" t="s">
        <v>94</v>
      </c>
      <c r="E14" s="113" t="s">
        <v>33</v>
      </c>
    </row>
    <row r="15" spans="1:5" s="115" customFormat="1" ht="18.75" customHeight="1" x14ac:dyDescent="0.2">
      <c r="A15" s="111" t="s">
        <v>104</v>
      </c>
      <c r="B15" s="112" t="s">
        <v>81</v>
      </c>
      <c r="C15" s="109">
        <v>5044</v>
      </c>
      <c r="D15" s="109" t="s">
        <v>94</v>
      </c>
      <c r="E15" s="113" t="s">
        <v>26</v>
      </c>
    </row>
    <row r="16" spans="1:5" s="115" customFormat="1" ht="18.75" customHeight="1" x14ac:dyDescent="0.2">
      <c r="A16" s="111" t="s">
        <v>104</v>
      </c>
      <c r="B16" s="112" t="s">
        <v>117</v>
      </c>
      <c r="C16" s="109" t="s">
        <v>94</v>
      </c>
      <c r="D16" s="109">
        <v>2010000</v>
      </c>
      <c r="E16" s="113" t="s">
        <v>95</v>
      </c>
    </row>
    <row r="17" spans="1:5" s="115" customFormat="1" ht="18.75" customHeight="1" x14ac:dyDescent="0.2">
      <c r="A17" s="111" t="s">
        <v>105</v>
      </c>
      <c r="B17" s="112" t="s">
        <v>119</v>
      </c>
      <c r="C17" s="109">
        <v>500000</v>
      </c>
      <c r="D17" s="109" t="s">
        <v>94</v>
      </c>
      <c r="E17" s="113" t="s">
        <v>33</v>
      </c>
    </row>
    <row r="18" spans="1:5" s="115" customFormat="1" ht="18.75" customHeight="1" x14ac:dyDescent="0.2">
      <c r="A18" s="111" t="s">
        <v>105</v>
      </c>
      <c r="B18" s="112" t="s">
        <v>120</v>
      </c>
      <c r="C18" s="109">
        <v>700000</v>
      </c>
      <c r="D18" s="109" t="s">
        <v>94</v>
      </c>
      <c r="E18" s="113" t="s">
        <v>33</v>
      </c>
    </row>
    <row r="19" spans="1:5" s="115" customFormat="1" ht="18.75" customHeight="1" x14ac:dyDescent="0.2">
      <c r="A19" s="111" t="s">
        <v>106</v>
      </c>
      <c r="B19" s="112" t="s">
        <v>121</v>
      </c>
      <c r="C19" s="109">
        <v>200000</v>
      </c>
      <c r="D19" s="109" t="s">
        <v>94</v>
      </c>
      <c r="E19" s="113" t="s">
        <v>33</v>
      </c>
    </row>
    <row r="20" spans="1:5" s="115" customFormat="1" ht="18.75" customHeight="1" x14ac:dyDescent="0.2">
      <c r="A20" s="111" t="s">
        <v>106</v>
      </c>
      <c r="B20" s="112" t="s">
        <v>122</v>
      </c>
      <c r="C20" s="109">
        <v>500000</v>
      </c>
      <c r="D20" s="109" t="s">
        <v>94</v>
      </c>
      <c r="E20" s="113" t="s">
        <v>33</v>
      </c>
    </row>
    <row r="21" spans="1:5" s="115" customFormat="1" ht="18.75" customHeight="1" x14ac:dyDescent="0.2">
      <c r="A21" s="111" t="s">
        <v>106</v>
      </c>
      <c r="B21" s="112" t="s">
        <v>123</v>
      </c>
      <c r="C21" s="109">
        <v>300000</v>
      </c>
      <c r="D21" s="109" t="s">
        <v>94</v>
      </c>
      <c r="E21" s="113" t="s">
        <v>33</v>
      </c>
    </row>
    <row r="22" spans="1:5" s="115" customFormat="1" ht="18.75" customHeight="1" x14ac:dyDescent="0.2">
      <c r="A22" s="111" t="s">
        <v>106</v>
      </c>
      <c r="B22" s="112" t="s">
        <v>124</v>
      </c>
      <c r="C22" s="109">
        <v>500000</v>
      </c>
      <c r="D22" s="109" t="s">
        <v>94</v>
      </c>
      <c r="E22" s="113" t="s">
        <v>33</v>
      </c>
    </row>
    <row r="23" spans="1:5" s="115" customFormat="1" ht="18.75" customHeight="1" x14ac:dyDescent="0.2">
      <c r="A23" s="111" t="s">
        <v>106</v>
      </c>
      <c r="B23" s="112" t="s">
        <v>125</v>
      </c>
      <c r="C23" s="109">
        <v>500000</v>
      </c>
      <c r="D23" s="109" t="s">
        <v>94</v>
      </c>
      <c r="E23" s="113" t="s">
        <v>33</v>
      </c>
    </row>
    <row r="24" spans="1:5" s="115" customFormat="1" ht="18.75" customHeight="1" x14ac:dyDescent="0.2">
      <c r="A24" s="111" t="s">
        <v>106</v>
      </c>
      <c r="B24" s="112" t="s">
        <v>126</v>
      </c>
      <c r="C24" s="109">
        <v>800000</v>
      </c>
      <c r="D24" s="109" t="s">
        <v>94</v>
      </c>
      <c r="E24" s="113" t="s">
        <v>33</v>
      </c>
    </row>
    <row r="25" spans="1:5" s="115" customFormat="1" ht="18.75" customHeight="1" x14ac:dyDescent="0.2">
      <c r="A25" s="111" t="s">
        <v>106</v>
      </c>
      <c r="B25" s="112" t="s">
        <v>118</v>
      </c>
      <c r="C25" s="109" t="s">
        <v>94</v>
      </c>
      <c r="D25" s="109">
        <v>1750000</v>
      </c>
      <c r="E25" s="113" t="s">
        <v>95</v>
      </c>
    </row>
    <row r="26" spans="1:5" s="115" customFormat="1" ht="18.75" customHeight="1" x14ac:dyDescent="0.2">
      <c r="A26" s="111" t="s">
        <v>106</v>
      </c>
      <c r="B26" s="112" t="s">
        <v>127</v>
      </c>
      <c r="C26" s="109" t="s">
        <v>94</v>
      </c>
      <c r="D26" s="109">
        <v>240000</v>
      </c>
      <c r="E26" s="113" t="s">
        <v>29</v>
      </c>
    </row>
    <row r="27" spans="1:5" s="115" customFormat="1" ht="18.75" customHeight="1" x14ac:dyDescent="0.2">
      <c r="A27" s="111" t="s">
        <v>106</v>
      </c>
      <c r="B27" s="112" t="s">
        <v>128</v>
      </c>
      <c r="C27" s="109">
        <v>1000000</v>
      </c>
      <c r="D27" s="109" t="s">
        <v>94</v>
      </c>
      <c r="E27" s="113" t="s">
        <v>33</v>
      </c>
    </row>
    <row r="28" spans="1:5" s="115" customFormat="1" ht="18.75" customHeight="1" x14ac:dyDescent="0.2">
      <c r="A28" s="111" t="s">
        <v>106</v>
      </c>
      <c r="B28" s="112" t="s">
        <v>129</v>
      </c>
      <c r="C28" s="109">
        <v>50000</v>
      </c>
      <c r="D28" s="109" t="s">
        <v>94</v>
      </c>
      <c r="E28" s="113" t="s">
        <v>33</v>
      </c>
    </row>
    <row r="29" spans="1:5" s="115" customFormat="1" ht="18.75" customHeight="1" x14ac:dyDescent="0.2">
      <c r="A29" s="111" t="s">
        <v>107</v>
      </c>
      <c r="B29" s="112" t="s">
        <v>130</v>
      </c>
      <c r="C29" s="109" t="s">
        <v>94</v>
      </c>
      <c r="D29" s="109">
        <v>522000</v>
      </c>
      <c r="E29" s="113" t="s">
        <v>66</v>
      </c>
    </row>
    <row r="30" spans="1:5" s="115" customFormat="1" ht="18.75" customHeight="1" x14ac:dyDescent="0.2">
      <c r="A30" s="111" t="s">
        <v>108</v>
      </c>
      <c r="B30" s="112" t="s">
        <v>131</v>
      </c>
      <c r="C30" s="109">
        <v>300000</v>
      </c>
      <c r="D30" s="109" t="s">
        <v>94</v>
      </c>
      <c r="E30" s="113" t="s">
        <v>33</v>
      </c>
    </row>
    <row r="31" spans="1:5" s="115" customFormat="1" ht="18.75" customHeight="1" x14ac:dyDescent="0.2">
      <c r="A31" s="111" t="s">
        <v>108</v>
      </c>
      <c r="B31" s="112" t="s">
        <v>132</v>
      </c>
      <c r="C31" s="109">
        <v>100000</v>
      </c>
      <c r="D31" s="109" t="s">
        <v>94</v>
      </c>
      <c r="E31" s="113" t="s">
        <v>33</v>
      </c>
    </row>
    <row r="32" spans="1:5" s="115" customFormat="1" ht="18.75" customHeight="1" x14ac:dyDescent="0.2">
      <c r="A32" s="111" t="s">
        <v>108</v>
      </c>
      <c r="B32" s="112" t="s">
        <v>87</v>
      </c>
      <c r="C32" s="109">
        <v>200000</v>
      </c>
      <c r="D32" s="109" t="s">
        <v>94</v>
      </c>
      <c r="E32" s="113" t="s">
        <v>33</v>
      </c>
    </row>
    <row r="33" spans="1:102" s="72" customFormat="1" ht="18.75" customHeight="1" x14ac:dyDescent="0.2">
      <c r="A33" s="68"/>
      <c r="B33" s="85" t="s">
        <v>23</v>
      </c>
      <c r="C33" s="69">
        <f>SUM(C6:C32)</f>
        <v>10480044</v>
      </c>
      <c r="D33" s="69">
        <f>SUM(D6:D32)</f>
        <v>4522000</v>
      </c>
      <c r="E33" s="70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  <c r="CA33" s="71"/>
      <c r="CB33" s="71"/>
      <c r="CC33" s="71"/>
      <c r="CD33" s="71"/>
      <c r="CE33" s="71"/>
      <c r="CF33" s="71"/>
      <c r="CG33" s="71"/>
      <c r="CH33" s="71"/>
      <c r="CI33" s="71"/>
      <c r="CJ33" s="71"/>
      <c r="CK33" s="71"/>
      <c r="CL33" s="71"/>
      <c r="CM33" s="71"/>
      <c r="CN33" s="71"/>
      <c r="CO33" s="71"/>
      <c r="CP33" s="71"/>
      <c r="CQ33" s="71"/>
      <c r="CR33" s="71"/>
      <c r="CS33" s="71"/>
      <c r="CT33" s="71"/>
      <c r="CU33" s="71"/>
      <c r="CV33" s="71"/>
      <c r="CW33" s="71"/>
      <c r="CX33" s="71"/>
    </row>
    <row r="34" spans="1:102" s="73" customFormat="1" ht="18.75" customHeight="1" x14ac:dyDescent="0.2">
      <c r="A34" s="3"/>
      <c r="B34" s="64" t="s">
        <v>24</v>
      </c>
      <c r="C34" s="55"/>
      <c r="D34" s="56">
        <f>D5+C33-D33</f>
        <v>71232981</v>
      </c>
      <c r="E34" s="5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</row>
    <row r="35" spans="1:102" s="79" customFormat="1" ht="15.75" x14ac:dyDescent="0.2">
      <c r="A35" s="74"/>
      <c r="B35" s="75"/>
      <c r="C35" s="76"/>
      <c r="D35" s="77"/>
      <c r="E35" s="78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</row>
    <row r="36" spans="1:102" ht="15.75" x14ac:dyDescent="0.2">
      <c r="B36" s="75"/>
      <c r="C36" s="76"/>
      <c r="D36" s="77"/>
      <c r="E36" s="78"/>
    </row>
    <row r="37" spans="1:102" ht="15.75" x14ac:dyDescent="0.2">
      <c r="B37" s="75"/>
      <c r="C37" s="76"/>
      <c r="D37" s="77"/>
      <c r="E37" s="78"/>
    </row>
    <row r="38" spans="1:102" ht="15.75" x14ac:dyDescent="0.2">
      <c r="B38" s="75"/>
      <c r="C38" s="76"/>
      <c r="D38" s="77"/>
      <c r="E38" s="78"/>
    </row>
    <row r="39" spans="1:102" ht="15.75" x14ac:dyDescent="0.2">
      <c r="B39" s="75"/>
      <c r="C39" s="76"/>
      <c r="D39" s="77"/>
      <c r="E39" s="78"/>
    </row>
    <row r="40" spans="1:102" ht="15.75" x14ac:dyDescent="0.2">
      <c r="B40" s="80"/>
    </row>
    <row r="41" spans="1:102" ht="15.75" x14ac:dyDescent="0.2">
      <c r="B41" s="80"/>
    </row>
    <row r="42" spans="1:102" ht="15.75" x14ac:dyDescent="0.2">
      <c r="B42" s="80"/>
    </row>
    <row r="43" spans="1:102" ht="15.75" x14ac:dyDescent="0.2">
      <c r="B43" s="80"/>
    </row>
    <row r="44" spans="1:102" ht="15.75" x14ac:dyDescent="0.2">
      <c r="B44" s="80"/>
    </row>
    <row r="45" spans="1:102" ht="15.75" x14ac:dyDescent="0.2">
      <c r="B45" s="80"/>
    </row>
    <row r="46" spans="1:102" ht="15.75" x14ac:dyDescent="0.2">
      <c r="B46" s="80"/>
    </row>
    <row r="47" spans="1:102" ht="15.75" x14ac:dyDescent="0.2">
      <c r="B47" s="80"/>
    </row>
    <row r="48" spans="1:102" ht="15.75" x14ac:dyDescent="0.2">
      <c r="B48" s="80"/>
    </row>
    <row r="49" spans="2:5" ht="15.75" x14ac:dyDescent="0.2">
      <c r="B49" s="80"/>
    </row>
    <row r="50" spans="2:5" ht="15.75" x14ac:dyDescent="0.2">
      <c r="B50" s="80"/>
    </row>
    <row r="51" spans="2:5" ht="15.75" x14ac:dyDescent="0.2">
      <c r="B51" s="80"/>
    </row>
    <row r="52" spans="2:5" ht="15.75" x14ac:dyDescent="0.2">
      <c r="B52" s="80"/>
    </row>
    <row r="53" spans="2:5" ht="15.75" x14ac:dyDescent="0.2">
      <c r="B53" s="80"/>
    </row>
    <row r="54" spans="2:5" ht="15.75" x14ac:dyDescent="0.2">
      <c r="B54" s="80"/>
      <c r="C54" s="1"/>
      <c r="D54" s="1"/>
      <c r="E54" s="62"/>
    </row>
    <row r="55" spans="2:5" ht="15.75" x14ac:dyDescent="0.2">
      <c r="B55" s="80"/>
      <c r="C55" s="1"/>
      <c r="D55" s="1"/>
      <c r="E55" s="62"/>
    </row>
    <row r="56" spans="2:5" ht="15.75" x14ac:dyDescent="0.2">
      <c r="B56" s="80"/>
      <c r="C56" s="1"/>
      <c r="D56" s="1"/>
      <c r="E56" s="62"/>
    </row>
    <row r="57" spans="2:5" ht="15.75" x14ac:dyDescent="0.2">
      <c r="B57" s="80"/>
      <c r="C57" s="1"/>
      <c r="D57" s="1"/>
      <c r="E57" s="62"/>
    </row>
    <row r="58" spans="2:5" ht="15.75" x14ac:dyDescent="0.2">
      <c r="B58" s="80"/>
      <c r="C58" s="1"/>
      <c r="D58" s="1"/>
      <c r="E58" s="62"/>
    </row>
    <row r="59" spans="2:5" ht="15.75" x14ac:dyDescent="0.2">
      <c r="B59" s="80"/>
      <c r="C59" s="1"/>
      <c r="D59" s="1"/>
      <c r="E59" s="62"/>
    </row>
    <row r="60" spans="2:5" ht="15.75" x14ac:dyDescent="0.2">
      <c r="B60" s="80"/>
      <c r="C60" s="1"/>
      <c r="D60" s="1"/>
      <c r="E60" s="62"/>
    </row>
    <row r="61" spans="2:5" ht="15.75" x14ac:dyDescent="0.2">
      <c r="B61" s="80"/>
      <c r="C61" s="1"/>
      <c r="D61" s="1"/>
      <c r="E61" s="62"/>
    </row>
    <row r="62" spans="2:5" ht="15.75" x14ac:dyDescent="0.2">
      <c r="B62" s="80"/>
      <c r="C62" s="1"/>
      <c r="D62" s="1"/>
      <c r="E62" s="62"/>
    </row>
    <row r="63" spans="2:5" ht="15.75" x14ac:dyDescent="0.2">
      <c r="B63" s="80"/>
      <c r="C63" s="1"/>
      <c r="D63" s="1"/>
      <c r="E63" s="62"/>
    </row>
    <row r="64" spans="2:5" ht="15.75" x14ac:dyDescent="0.2">
      <c r="B64" s="80"/>
      <c r="C64" s="1"/>
      <c r="D64" s="1"/>
      <c r="E64" s="62"/>
    </row>
    <row r="65" spans="2:5" ht="15.75" x14ac:dyDescent="0.2">
      <c r="B65" s="80"/>
      <c r="C65" s="1"/>
      <c r="D65" s="1"/>
      <c r="E65" s="62"/>
    </row>
    <row r="66" spans="2:5" ht="15.75" x14ac:dyDescent="0.2">
      <c r="B66" s="80"/>
      <c r="C66" s="1"/>
      <c r="D66" s="1"/>
      <c r="E66" s="62"/>
    </row>
    <row r="67" spans="2:5" ht="15.75" x14ac:dyDescent="0.2">
      <c r="B67" s="80"/>
      <c r="C67" s="1"/>
      <c r="D67" s="1"/>
      <c r="E67" s="62"/>
    </row>
    <row r="68" spans="2:5" ht="18" customHeight="1" x14ac:dyDescent="0.2">
      <c r="B68" s="80"/>
      <c r="C68" s="1"/>
      <c r="D68" s="1"/>
      <c r="E68" s="62"/>
    </row>
    <row r="69" spans="2:5" ht="18" customHeight="1" x14ac:dyDescent="0.2">
      <c r="B69" s="80"/>
      <c r="C69" s="1"/>
      <c r="D69" s="1"/>
      <c r="E69" s="62"/>
    </row>
    <row r="70" spans="2:5" ht="18" customHeight="1" x14ac:dyDescent="0.2">
      <c r="B70" s="80"/>
      <c r="C70" s="1"/>
      <c r="D70" s="1"/>
      <c r="E70" s="62"/>
    </row>
    <row r="71" spans="2:5" ht="18" customHeight="1" x14ac:dyDescent="0.2">
      <c r="B71" s="80"/>
      <c r="C71" s="1"/>
      <c r="D71" s="1"/>
      <c r="E71" s="62"/>
    </row>
    <row r="72" spans="2:5" ht="18" customHeight="1" x14ac:dyDescent="0.2">
      <c r="B72" s="80"/>
      <c r="C72" s="1"/>
      <c r="D72" s="1"/>
      <c r="E72" s="62"/>
    </row>
    <row r="73" spans="2:5" ht="18" customHeight="1" x14ac:dyDescent="0.2">
      <c r="B73" s="80"/>
      <c r="C73" s="1"/>
      <c r="D73" s="1"/>
      <c r="E73" s="62"/>
    </row>
    <row r="74" spans="2:5" ht="18" customHeight="1" x14ac:dyDescent="0.2">
      <c r="B74" s="80"/>
      <c r="C74" s="1"/>
      <c r="D74" s="1"/>
      <c r="E74" s="62"/>
    </row>
    <row r="75" spans="2:5" ht="18" customHeight="1" x14ac:dyDescent="0.2">
      <c r="B75" s="80"/>
      <c r="C75" s="1"/>
      <c r="D75" s="1"/>
      <c r="E75" s="62"/>
    </row>
    <row r="76" spans="2:5" ht="18" customHeight="1" x14ac:dyDescent="0.2">
      <c r="B76" s="80"/>
      <c r="C76" s="1"/>
      <c r="D76" s="1"/>
      <c r="E76" s="62"/>
    </row>
    <row r="77" spans="2:5" ht="18" customHeight="1" x14ac:dyDescent="0.2">
      <c r="B77" s="80"/>
      <c r="C77" s="1"/>
      <c r="D77" s="1"/>
      <c r="E77" s="62"/>
    </row>
    <row r="78" spans="2:5" ht="18" customHeight="1" x14ac:dyDescent="0.2">
      <c r="B78" s="80"/>
      <c r="C78" s="1"/>
      <c r="D78" s="1"/>
      <c r="E78" s="62"/>
    </row>
    <row r="79" spans="2:5" ht="18" customHeight="1" x14ac:dyDescent="0.2">
      <c r="B79" s="80"/>
      <c r="C79" s="1"/>
      <c r="D79" s="1"/>
      <c r="E79" s="62"/>
    </row>
    <row r="80" spans="2:5" ht="18" customHeight="1" x14ac:dyDescent="0.2">
      <c r="B80" s="80"/>
      <c r="C80" s="1"/>
      <c r="D80" s="1"/>
      <c r="E80" s="62"/>
    </row>
    <row r="81" spans="2:5" ht="18" customHeight="1" x14ac:dyDescent="0.2">
      <c r="B81" s="80"/>
      <c r="C81" s="1"/>
      <c r="D81" s="1"/>
      <c r="E81" s="62"/>
    </row>
    <row r="82" spans="2:5" ht="18" customHeight="1" x14ac:dyDescent="0.2">
      <c r="B82" s="80"/>
      <c r="C82" s="1"/>
      <c r="D82" s="1"/>
      <c r="E82" s="62"/>
    </row>
    <row r="83" spans="2:5" ht="18" customHeight="1" x14ac:dyDescent="0.2">
      <c r="B83" s="80"/>
      <c r="C83" s="1"/>
      <c r="D83" s="1"/>
      <c r="E83" s="62"/>
    </row>
    <row r="84" spans="2:5" ht="18" customHeight="1" x14ac:dyDescent="0.2">
      <c r="B84" s="80"/>
      <c r="C84" s="1"/>
      <c r="D84" s="1"/>
      <c r="E84" s="62"/>
    </row>
    <row r="85" spans="2:5" ht="18" customHeight="1" x14ac:dyDescent="0.2">
      <c r="B85" s="80"/>
      <c r="C85" s="1"/>
      <c r="D85" s="1"/>
      <c r="E85" s="62"/>
    </row>
    <row r="86" spans="2:5" ht="18" customHeight="1" x14ac:dyDescent="0.2">
      <c r="B86" s="80"/>
      <c r="C86" s="1"/>
      <c r="D86" s="1"/>
      <c r="E86" s="62"/>
    </row>
    <row r="87" spans="2:5" ht="18" customHeight="1" x14ac:dyDescent="0.2">
      <c r="B87" s="80"/>
      <c r="C87" s="1"/>
      <c r="D87" s="1"/>
      <c r="E87" s="62"/>
    </row>
    <row r="88" spans="2:5" ht="18" customHeight="1" x14ac:dyDescent="0.2">
      <c r="B88" s="80"/>
      <c r="C88" s="1"/>
      <c r="D88" s="1"/>
      <c r="E88" s="62"/>
    </row>
    <row r="89" spans="2:5" ht="18" customHeight="1" x14ac:dyDescent="0.2">
      <c r="B89" s="80"/>
      <c r="C89" s="1"/>
      <c r="D89" s="1"/>
      <c r="E89" s="62"/>
    </row>
    <row r="90" spans="2:5" ht="18" customHeight="1" x14ac:dyDescent="0.2">
      <c r="B90" s="80"/>
      <c r="C90" s="1"/>
      <c r="D90" s="1"/>
      <c r="E90" s="62"/>
    </row>
    <row r="91" spans="2:5" ht="18" customHeight="1" x14ac:dyDescent="0.2">
      <c r="B91" s="80"/>
      <c r="C91" s="1"/>
      <c r="D91" s="1"/>
      <c r="E91" s="62"/>
    </row>
    <row r="92" spans="2:5" ht="18" customHeight="1" x14ac:dyDescent="0.2">
      <c r="B92" s="80"/>
      <c r="C92" s="1"/>
      <c r="D92" s="1"/>
      <c r="E92" s="62"/>
    </row>
    <row r="93" spans="2:5" ht="18" customHeight="1" x14ac:dyDescent="0.2">
      <c r="B93" s="80"/>
      <c r="C93" s="1"/>
      <c r="D93" s="1"/>
      <c r="E93" s="62"/>
    </row>
    <row r="94" spans="2:5" ht="18" customHeight="1" x14ac:dyDescent="0.2">
      <c r="B94" s="80"/>
      <c r="C94" s="1"/>
      <c r="D94" s="1"/>
      <c r="E94" s="62"/>
    </row>
    <row r="95" spans="2:5" ht="18" customHeight="1" x14ac:dyDescent="0.2">
      <c r="B95" s="80"/>
      <c r="C95" s="1"/>
      <c r="D95" s="1"/>
      <c r="E95" s="62"/>
    </row>
    <row r="96" spans="2:5" ht="18" customHeight="1" x14ac:dyDescent="0.2">
      <c r="B96" s="80"/>
      <c r="C96" s="1"/>
      <c r="D96" s="1"/>
      <c r="E96" s="62"/>
    </row>
    <row r="97" spans="2:5" ht="18" customHeight="1" x14ac:dyDescent="0.2">
      <c r="B97" s="80"/>
      <c r="C97" s="1"/>
      <c r="D97" s="1"/>
      <c r="E97" s="62"/>
    </row>
    <row r="98" spans="2:5" ht="18" customHeight="1" x14ac:dyDescent="0.2">
      <c r="B98" s="80"/>
      <c r="C98" s="1"/>
      <c r="D98" s="1"/>
      <c r="E98" s="62"/>
    </row>
    <row r="99" spans="2:5" ht="18" customHeight="1" x14ac:dyDescent="0.2">
      <c r="B99" s="80"/>
      <c r="C99" s="1"/>
      <c r="D99" s="1"/>
      <c r="E99" s="62"/>
    </row>
    <row r="100" spans="2:5" ht="18" customHeight="1" x14ac:dyDescent="0.2">
      <c r="B100" s="80"/>
      <c r="C100" s="1"/>
      <c r="D100" s="1"/>
      <c r="E100" s="62"/>
    </row>
    <row r="101" spans="2:5" ht="18" customHeight="1" x14ac:dyDescent="0.2">
      <c r="B101" s="80"/>
      <c r="C101" s="1"/>
      <c r="D101" s="1"/>
      <c r="E101" s="62"/>
    </row>
    <row r="102" spans="2:5" ht="18" customHeight="1" x14ac:dyDescent="0.2">
      <c r="B102" s="80"/>
      <c r="C102" s="1"/>
      <c r="D102" s="1"/>
      <c r="E102" s="62"/>
    </row>
    <row r="103" spans="2:5" ht="18" customHeight="1" x14ac:dyDescent="0.2">
      <c r="B103" s="80"/>
      <c r="C103" s="1"/>
      <c r="D103" s="1"/>
      <c r="E103" s="62"/>
    </row>
    <row r="104" spans="2:5" ht="18" customHeight="1" x14ac:dyDescent="0.2">
      <c r="B104" s="80"/>
      <c r="C104" s="1"/>
      <c r="D104" s="1"/>
      <c r="E104" s="62"/>
    </row>
    <row r="105" spans="2:5" ht="18" customHeight="1" x14ac:dyDescent="0.2">
      <c r="B105" s="80"/>
      <c r="C105" s="1"/>
      <c r="D105" s="1"/>
      <c r="E105" s="62"/>
    </row>
    <row r="106" spans="2:5" ht="18" customHeight="1" x14ac:dyDescent="0.2">
      <c r="B106" s="80"/>
      <c r="C106" s="1"/>
      <c r="D106" s="1"/>
      <c r="E106" s="62"/>
    </row>
    <row r="107" spans="2:5" ht="18" customHeight="1" x14ac:dyDescent="0.2">
      <c r="B107" s="80"/>
      <c r="C107" s="1"/>
      <c r="D107" s="1"/>
      <c r="E107" s="62"/>
    </row>
    <row r="108" spans="2:5" ht="18" customHeight="1" x14ac:dyDescent="0.2">
      <c r="B108" s="80"/>
      <c r="C108" s="1"/>
      <c r="D108" s="1"/>
      <c r="E108" s="62"/>
    </row>
    <row r="109" spans="2:5" ht="18" customHeight="1" x14ac:dyDescent="0.2">
      <c r="B109" s="80"/>
      <c r="C109" s="1"/>
      <c r="D109" s="1"/>
      <c r="E109" s="62"/>
    </row>
    <row r="110" spans="2:5" ht="18" customHeight="1" x14ac:dyDescent="0.2">
      <c r="B110" s="80"/>
      <c r="C110" s="1"/>
      <c r="D110" s="1"/>
      <c r="E110" s="62"/>
    </row>
    <row r="111" spans="2:5" ht="18" customHeight="1" x14ac:dyDescent="0.2">
      <c r="B111" s="80"/>
      <c r="C111" s="1"/>
      <c r="D111" s="1"/>
      <c r="E111" s="62"/>
    </row>
    <row r="112" spans="2:5" ht="18" customHeight="1" x14ac:dyDescent="0.2">
      <c r="B112" s="80"/>
      <c r="C112" s="1"/>
      <c r="D112" s="1"/>
      <c r="E112" s="62"/>
    </row>
    <row r="113" spans="2:5" ht="18" customHeight="1" x14ac:dyDescent="0.2">
      <c r="B113" s="80"/>
      <c r="C113" s="1"/>
      <c r="D113" s="1"/>
      <c r="E113" s="62"/>
    </row>
    <row r="114" spans="2:5" ht="18" customHeight="1" x14ac:dyDescent="0.2">
      <c r="B114" s="80"/>
      <c r="C114" s="1"/>
      <c r="D114" s="1"/>
      <c r="E114" s="62"/>
    </row>
    <row r="115" spans="2:5" ht="18" customHeight="1" x14ac:dyDescent="0.2">
      <c r="B115" s="80"/>
      <c r="C115" s="1"/>
      <c r="D115" s="1"/>
      <c r="E115" s="62"/>
    </row>
    <row r="116" spans="2:5" ht="18" customHeight="1" x14ac:dyDescent="0.2">
      <c r="B116" s="80"/>
      <c r="C116" s="1"/>
      <c r="D116" s="1"/>
      <c r="E116" s="62"/>
    </row>
    <row r="117" spans="2:5" ht="18" customHeight="1" x14ac:dyDescent="0.2">
      <c r="B117" s="80"/>
      <c r="C117" s="1"/>
      <c r="D117" s="1"/>
      <c r="E117" s="62"/>
    </row>
    <row r="118" spans="2:5" ht="18" customHeight="1" x14ac:dyDescent="0.2">
      <c r="B118" s="80"/>
      <c r="C118" s="1"/>
      <c r="D118" s="1"/>
      <c r="E118" s="62"/>
    </row>
    <row r="119" spans="2:5" ht="18" customHeight="1" x14ac:dyDescent="0.2">
      <c r="B119" s="80"/>
      <c r="C119" s="1"/>
      <c r="D119" s="1"/>
      <c r="E119" s="62"/>
    </row>
    <row r="120" spans="2:5" ht="18" customHeight="1" x14ac:dyDescent="0.2">
      <c r="B120" s="80"/>
      <c r="C120" s="1"/>
      <c r="D120" s="1"/>
      <c r="E120" s="62"/>
    </row>
    <row r="121" spans="2:5" ht="18" customHeight="1" x14ac:dyDescent="0.2">
      <c r="B121" s="80"/>
      <c r="C121" s="1"/>
      <c r="D121" s="1"/>
      <c r="E121" s="62"/>
    </row>
    <row r="122" spans="2:5" ht="18" customHeight="1" x14ac:dyDescent="0.2">
      <c r="B122" s="80"/>
      <c r="C122" s="1"/>
      <c r="D122" s="1"/>
      <c r="E122" s="62"/>
    </row>
    <row r="123" spans="2:5" ht="18" customHeight="1" x14ac:dyDescent="0.2">
      <c r="B123" s="80"/>
      <c r="C123" s="1"/>
      <c r="D123" s="1"/>
      <c r="E123" s="62"/>
    </row>
    <row r="124" spans="2:5" ht="18" customHeight="1" x14ac:dyDescent="0.2">
      <c r="B124" s="80"/>
      <c r="C124" s="1"/>
      <c r="D124" s="1"/>
      <c r="E124" s="62"/>
    </row>
    <row r="125" spans="2:5" ht="18" customHeight="1" x14ac:dyDescent="0.2">
      <c r="B125" s="80"/>
      <c r="C125" s="1"/>
      <c r="D125" s="1"/>
      <c r="E125" s="62"/>
    </row>
    <row r="126" spans="2:5" ht="18" customHeight="1" x14ac:dyDescent="0.2">
      <c r="B126" s="80"/>
      <c r="C126" s="1"/>
      <c r="D126" s="1"/>
      <c r="E126" s="62"/>
    </row>
    <row r="127" spans="2:5" ht="18" customHeight="1" x14ac:dyDescent="0.2">
      <c r="B127" s="80"/>
      <c r="C127" s="1"/>
      <c r="D127" s="1"/>
      <c r="E127" s="62"/>
    </row>
    <row r="128" spans="2:5" ht="18" customHeight="1" x14ac:dyDescent="0.2">
      <c r="B128" s="80"/>
      <c r="C128" s="1"/>
      <c r="D128" s="1"/>
      <c r="E128" s="62"/>
    </row>
    <row r="129" spans="2:5" ht="18" customHeight="1" x14ac:dyDescent="0.2">
      <c r="B129" s="80"/>
      <c r="C129" s="1"/>
      <c r="D129" s="1"/>
      <c r="E129" s="62"/>
    </row>
    <row r="130" spans="2:5" ht="18" customHeight="1" x14ac:dyDescent="0.2">
      <c r="B130" s="80"/>
      <c r="C130" s="1"/>
      <c r="D130" s="1"/>
      <c r="E130" s="62"/>
    </row>
    <row r="131" spans="2:5" ht="18" customHeight="1" x14ac:dyDescent="0.2">
      <c r="B131" s="80"/>
      <c r="C131" s="1"/>
      <c r="D131" s="1"/>
      <c r="E131" s="62"/>
    </row>
    <row r="132" spans="2:5" ht="18" customHeight="1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</row>
    <row r="247" spans="2:5" ht="18" customHeight="1" x14ac:dyDescent="0.2">
      <c r="B247" s="80"/>
      <c r="C247" s="1"/>
    </row>
    <row r="248" spans="2:5" ht="18" customHeight="1" x14ac:dyDescent="0.2">
      <c r="B248" s="80"/>
      <c r="C248" s="1"/>
    </row>
    <row r="249" spans="2:5" ht="18" customHeight="1" x14ac:dyDescent="0.2">
      <c r="B249" s="80"/>
      <c r="C249" s="1"/>
    </row>
    <row r="250" spans="2:5" ht="18" customHeight="1" x14ac:dyDescent="0.2">
      <c r="B250" s="80"/>
      <c r="C250" s="1"/>
    </row>
    <row r="251" spans="2:5" ht="18" customHeight="1" x14ac:dyDescent="0.2">
      <c r="B251" s="80"/>
      <c r="C251" s="1"/>
      <c r="D251" s="77"/>
      <c r="E251" s="78"/>
    </row>
    <row r="252" spans="2:5" ht="18" customHeight="1" x14ac:dyDescent="0.2">
      <c r="B252" s="80"/>
      <c r="C252" s="1"/>
      <c r="D252" s="77"/>
      <c r="E252" s="78"/>
    </row>
    <row r="253" spans="2:5" ht="18" customHeight="1" x14ac:dyDescent="0.2">
      <c r="B253" s="80"/>
      <c r="C253" s="1"/>
      <c r="D253" s="77"/>
      <c r="E253" s="78"/>
    </row>
    <row r="254" spans="2:5" ht="18" customHeight="1" x14ac:dyDescent="0.2">
      <c r="B254" s="80"/>
      <c r="C254" s="1"/>
      <c r="D254" s="77"/>
      <c r="E254" s="78"/>
    </row>
    <row r="255" spans="2:5" ht="18" customHeight="1" x14ac:dyDescent="0.2">
      <c r="B255" s="80"/>
      <c r="C255" s="1"/>
      <c r="D255" s="77"/>
      <c r="E255" s="78"/>
    </row>
    <row r="256" spans="2:5" ht="18" customHeight="1" x14ac:dyDescent="0.2">
      <c r="B256" s="80"/>
      <c r="C256" s="1"/>
      <c r="D256" s="77"/>
      <c r="E256" s="78"/>
    </row>
    <row r="257" spans="2:5" ht="18" customHeight="1" x14ac:dyDescent="0.2">
      <c r="B257" s="80"/>
      <c r="C257" s="1"/>
      <c r="D257" s="77"/>
      <c r="E257" s="78"/>
    </row>
    <row r="258" spans="2:5" ht="18" customHeight="1" x14ac:dyDescent="0.2">
      <c r="B258" s="80"/>
      <c r="C258" s="1"/>
      <c r="D258" s="77"/>
      <c r="E258" s="78"/>
    </row>
    <row r="259" spans="2:5" ht="18" customHeight="1" x14ac:dyDescent="0.2">
      <c r="B259" s="80"/>
      <c r="C259" s="1"/>
      <c r="D259" s="77"/>
      <c r="E259" s="78"/>
    </row>
    <row r="260" spans="2:5" ht="18" customHeight="1" x14ac:dyDescent="0.2">
      <c r="B260" s="80"/>
      <c r="C260" s="1"/>
      <c r="D260" s="77"/>
      <c r="E260" s="78"/>
    </row>
    <row r="261" spans="2:5" ht="18" customHeight="1" x14ac:dyDescent="0.2">
      <c r="B261" s="80"/>
      <c r="C261" s="1"/>
      <c r="D261" s="77"/>
      <c r="E261" s="78"/>
    </row>
    <row r="262" spans="2:5" ht="18" customHeight="1" x14ac:dyDescent="0.2">
      <c r="B262" s="80"/>
      <c r="D262" s="77"/>
      <c r="E262" s="78"/>
    </row>
    <row r="263" spans="2:5" ht="18" customHeight="1" x14ac:dyDescent="0.2">
      <c r="B263" s="80"/>
      <c r="C263" s="76"/>
      <c r="D263" s="77"/>
      <c r="E263" s="78"/>
    </row>
    <row r="264" spans="2:5" ht="18" customHeight="1" x14ac:dyDescent="0.2">
      <c r="B264" s="80"/>
      <c r="D264" s="77"/>
      <c r="E264" s="78"/>
    </row>
    <row r="265" spans="2:5" ht="18" customHeight="1" x14ac:dyDescent="0.2">
      <c r="B265" s="80"/>
      <c r="D265" s="77"/>
      <c r="E265" s="78"/>
    </row>
    <row r="266" spans="2:5" ht="18" customHeight="1" x14ac:dyDescent="0.2">
      <c r="B266" s="80"/>
      <c r="D266" s="77"/>
      <c r="E266" s="78"/>
    </row>
    <row r="267" spans="2:5" ht="18" customHeight="1" x14ac:dyDescent="0.2">
      <c r="B267" s="80"/>
      <c r="D267" s="77"/>
      <c r="E267" s="78"/>
    </row>
    <row r="268" spans="2:5" ht="18" customHeight="1" x14ac:dyDescent="0.2">
      <c r="B268" s="80"/>
      <c r="D268" s="77"/>
      <c r="E268" s="78"/>
    </row>
    <row r="269" spans="2:5" ht="18" customHeight="1" x14ac:dyDescent="0.2">
      <c r="B269" s="80"/>
      <c r="D269" s="77"/>
      <c r="E269" s="78"/>
    </row>
    <row r="270" spans="2:5" ht="18" customHeight="1" x14ac:dyDescent="0.2">
      <c r="B270" s="80"/>
      <c r="D270" s="77"/>
      <c r="E270" s="78"/>
    </row>
    <row r="271" spans="2:5" ht="18" customHeight="1" x14ac:dyDescent="0.2">
      <c r="B271" s="80"/>
      <c r="D271" s="77"/>
      <c r="E271" s="78"/>
    </row>
    <row r="272" spans="2:5" ht="18" customHeight="1" x14ac:dyDescent="0.2">
      <c r="B272" s="80"/>
      <c r="D272" s="77"/>
      <c r="E272" s="78"/>
    </row>
    <row r="273" spans="2:5" ht="18" customHeight="1" x14ac:dyDescent="0.2">
      <c r="B273" s="80"/>
      <c r="D273" s="77"/>
      <c r="E273" s="78"/>
    </row>
    <row r="274" spans="2:5" ht="18" customHeight="1" x14ac:dyDescent="0.2">
      <c r="B274" s="80"/>
      <c r="D274" s="77"/>
      <c r="E274" s="78"/>
    </row>
    <row r="275" spans="2:5" ht="18" customHeight="1" x14ac:dyDescent="0.2">
      <c r="B275" s="80"/>
      <c r="D275" s="77"/>
      <c r="E275" s="78"/>
    </row>
    <row r="276" spans="2:5" ht="18" customHeight="1" x14ac:dyDescent="0.2">
      <c r="B276" s="80"/>
      <c r="D276" s="77"/>
      <c r="E276" s="78"/>
    </row>
    <row r="277" spans="2:5" ht="18" customHeight="1" x14ac:dyDescent="0.2">
      <c r="B277" s="80"/>
      <c r="D277" s="77"/>
      <c r="E277" s="78"/>
    </row>
    <row r="278" spans="2:5" ht="18" customHeight="1" x14ac:dyDescent="0.2">
      <c r="B278" s="80"/>
      <c r="C278" s="1"/>
      <c r="D278" s="77"/>
      <c r="E278" s="78"/>
    </row>
    <row r="279" spans="2:5" ht="18" customHeight="1" x14ac:dyDescent="0.2">
      <c r="B279" s="80"/>
      <c r="C279" s="1"/>
      <c r="D279" s="77"/>
      <c r="E279" s="78"/>
    </row>
    <row r="280" spans="2:5" ht="18" customHeight="1" x14ac:dyDescent="0.2">
      <c r="B280" s="80"/>
      <c r="C280" s="1"/>
      <c r="D280" s="77"/>
      <c r="E280" s="78"/>
    </row>
    <row r="281" spans="2:5" ht="18" customHeight="1" x14ac:dyDescent="0.2">
      <c r="B281" s="80"/>
      <c r="C281" s="1"/>
      <c r="D281" s="77"/>
      <c r="E281" s="78"/>
    </row>
    <row r="282" spans="2:5" ht="18" customHeight="1" x14ac:dyDescent="0.2">
      <c r="B282" s="80"/>
      <c r="C282" s="1"/>
      <c r="D282" s="77"/>
      <c r="E282" s="78"/>
    </row>
    <row r="283" spans="2:5" ht="18" customHeight="1" x14ac:dyDescent="0.2">
      <c r="B283" s="80"/>
      <c r="C283" s="1"/>
      <c r="D283" s="77"/>
      <c r="E283" s="78"/>
    </row>
    <row r="284" spans="2:5" ht="18" customHeight="1" x14ac:dyDescent="0.2">
      <c r="B284" s="80"/>
      <c r="C284" s="1"/>
      <c r="D284" s="77"/>
      <c r="E284" s="78"/>
    </row>
    <row r="285" spans="2:5" ht="18" customHeight="1" x14ac:dyDescent="0.2">
      <c r="B285" s="80"/>
      <c r="C285" s="1"/>
      <c r="D285" s="77"/>
      <c r="E285" s="78"/>
    </row>
    <row r="286" spans="2:5" ht="18" customHeight="1" x14ac:dyDescent="0.2">
      <c r="B286" s="80"/>
      <c r="C286" s="1"/>
      <c r="D286" s="77"/>
      <c r="E286" s="78"/>
    </row>
    <row r="287" spans="2:5" ht="18" customHeight="1" x14ac:dyDescent="0.2">
      <c r="B287" s="80"/>
      <c r="C287" s="1"/>
      <c r="D287" s="77"/>
      <c r="E287" s="78"/>
    </row>
    <row r="288" spans="2:5" ht="18" customHeight="1" x14ac:dyDescent="0.2">
      <c r="B288" s="80"/>
      <c r="C288" s="1"/>
      <c r="D288" s="77"/>
      <c r="E288" s="78"/>
    </row>
    <row r="289" spans="2:5" ht="18" customHeight="1" x14ac:dyDescent="0.2">
      <c r="B289" s="80"/>
      <c r="C289" s="1"/>
      <c r="D289" s="77"/>
      <c r="E289" s="78"/>
    </row>
    <row r="290" spans="2:5" ht="18" customHeight="1" x14ac:dyDescent="0.2">
      <c r="B290" s="80"/>
      <c r="C290" s="1"/>
      <c r="D290" s="77"/>
      <c r="E290" s="78"/>
    </row>
    <row r="291" spans="2:5" ht="18" customHeight="1" x14ac:dyDescent="0.2">
      <c r="B291" s="80"/>
      <c r="C291" s="1"/>
      <c r="D291" s="77"/>
      <c r="E291" s="78"/>
    </row>
    <row r="292" spans="2:5" ht="18" customHeight="1" x14ac:dyDescent="0.2">
      <c r="B292" s="80"/>
      <c r="C292" s="1"/>
    </row>
    <row r="293" spans="2:5" ht="18" customHeight="1" x14ac:dyDescent="0.2">
      <c r="B293" s="80"/>
      <c r="C293" s="1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  <c r="D313" s="1"/>
      <c r="E313" s="62"/>
    </row>
    <row r="314" spans="2:5" ht="18" customHeight="1" x14ac:dyDescent="0.2">
      <c r="B314" s="80"/>
      <c r="C314" s="1"/>
      <c r="D314" s="1"/>
      <c r="E314" s="62"/>
    </row>
    <row r="315" spans="2:5" ht="18" customHeight="1" x14ac:dyDescent="0.2">
      <c r="B315" s="80"/>
      <c r="C315" s="1"/>
      <c r="D315" s="1"/>
      <c r="E315" s="62"/>
    </row>
    <row r="316" spans="2:5" ht="18" customHeight="1" x14ac:dyDescent="0.2">
      <c r="B316" s="80"/>
      <c r="C316" s="1"/>
      <c r="D316" s="1"/>
      <c r="E316" s="62"/>
    </row>
    <row r="317" spans="2:5" ht="18" customHeight="1" x14ac:dyDescent="0.2">
      <c r="B317" s="80"/>
      <c r="C317" s="1"/>
      <c r="D317" s="1"/>
      <c r="E317" s="62"/>
    </row>
    <row r="318" spans="2:5" ht="18" customHeight="1" x14ac:dyDescent="0.2">
      <c r="B318" s="80"/>
      <c r="C318" s="1"/>
      <c r="D318" s="1"/>
      <c r="E318" s="62"/>
    </row>
    <row r="319" spans="2:5" ht="18" customHeight="1" x14ac:dyDescent="0.2">
      <c r="B319" s="80"/>
      <c r="C319" s="1"/>
      <c r="D319" s="1"/>
      <c r="E319" s="62"/>
    </row>
    <row r="320" spans="2:5" ht="18" customHeight="1" x14ac:dyDescent="0.2">
      <c r="B320" s="80"/>
      <c r="C320" s="1"/>
      <c r="D320" s="1"/>
      <c r="E320" s="62"/>
    </row>
    <row r="321" spans="2:5" ht="18" customHeight="1" x14ac:dyDescent="0.2">
      <c r="B321" s="80"/>
      <c r="C321" s="1"/>
      <c r="D321" s="1"/>
      <c r="E321" s="62"/>
    </row>
    <row r="322" spans="2:5" ht="18" customHeight="1" x14ac:dyDescent="0.2">
      <c r="B322" s="80"/>
      <c r="C322" s="1"/>
      <c r="D322" s="1"/>
      <c r="E322" s="62"/>
    </row>
    <row r="323" spans="2:5" ht="18" customHeight="1" x14ac:dyDescent="0.2">
      <c r="B323" s="80"/>
      <c r="C323" s="1"/>
      <c r="D323" s="1"/>
      <c r="E323" s="62"/>
    </row>
    <row r="324" spans="2:5" ht="18" customHeight="1" x14ac:dyDescent="0.2">
      <c r="B324" s="80"/>
      <c r="C324" s="1"/>
      <c r="D324" s="1"/>
      <c r="E324" s="62"/>
    </row>
    <row r="325" spans="2:5" ht="18" customHeight="1" x14ac:dyDescent="0.2">
      <c r="B325" s="80"/>
      <c r="C325" s="1"/>
      <c r="D325" s="1"/>
      <c r="E325" s="62"/>
    </row>
    <row r="326" spans="2:5" ht="18" customHeight="1" x14ac:dyDescent="0.2">
      <c r="B326" s="80"/>
      <c r="C326" s="1"/>
      <c r="D326" s="1"/>
      <c r="E326" s="62"/>
    </row>
    <row r="327" spans="2:5" ht="18" customHeight="1" x14ac:dyDescent="0.2">
      <c r="B327" s="80"/>
      <c r="C327" s="1"/>
      <c r="D327" s="1"/>
      <c r="E327" s="62"/>
    </row>
    <row r="328" spans="2:5" ht="18" customHeight="1" x14ac:dyDescent="0.2">
      <c r="B328" s="80"/>
      <c r="C328" s="1"/>
      <c r="D328" s="1"/>
      <c r="E328" s="62"/>
    </row>
    <row r="329" spans="2:5" ht="18" customHeight="1" x14ac:dyDescent="0.2">
      <c r="B329" s="80"/>
      <c r="C329" s="1"/>
      <c r="D329" s="1"/>
      <c r="E329" s="62"/>
    </row>
    <row r="330" spans="2:5" ht="18" customHeight="1" x14ac:dyDescent="0.2">
      <c r="B330" s="80"/>
      <c r="C330" s="1"/>
      <c r="D330" s="1"/>
      <c r="E330" s="62"/>
    </row>
    <row r="331" spans="2:5" ht="18" customHeight="1" x14ac:dyDescent="0.2">
      <c r="B331" s="80"/>
      <c r="C331" s="1"/>
      <c r="D331" s="1"/>
      <c r="E331" s="62"/>
    </row>
    <row r="332" spans="2:5" ht="18" customHeight="1" x14ac:dyDescent="0.2">
      <c r="B332" s="80"/>
      <c r="C332" s="1"/>
      <c r="D332" s="1"/>
      <c r="E332" s="62"/>
    </row>
    <row r="333" spans="2:5" ht="18" customHeight="1" x14ac:dyDescent="0.2">
      <c r="B333" s="80"/>
      <c r="C333" s="1"/>
      <c r="D333" s="1"/>
      <c r="E333" s="62"/>
    </row>
    <row r="334" spans="2:5" ht="18" customHeight="1" x14ac:dyDescent="0.2">
      <c r="B334" s="80"/>
      <c r="C334" s="1"/>
      <c r="D334" s="1"/>
      <c r="E334" s="62"/>
    </row>
    <row r="335" spans="2:5" ht="18" customHeight="1" x14ac:dyDescent="0.2">
      <c r="B335" s="80"/>
      <c r="C335" s="1"/>
      <c r="D335" s="1"/>
      <c r="E335" s="62"/>
    </row>
    <row r="336" spans="2:5" ht="18" customHeight="1" x14ac:dyDescent="0.2">
      <c r="B336" s="80"/>
      <c r="C336" s="1"/>
      <c r="D336" s="1"/>
      <c r="E336" s="62"/>
    </row>
    <row r="337" spans="2:5" ht="18" customHeight="1" x14ac:dyDescent="0.2">
      <c r="B337" s="80"/>
      <c r="C337" s="1"/>
      <c r="D337" s="1"/>
      <c r="E337" s="62"/>
    </row>
    <row r="338" spans="2:5" ht="18" customHeight="1" x14ac:dyDescent="0.2">
      <c r="B338" s="80"/>
      <c r="C338" s="1"/>
      <c r="D338" s="1"/>
      <c r="E338" s="62"/>
    </row>
    <row r="339" spans="2:5" ht="18" customHeight="1" x14ac:dyDescent="0.2">
      <c r="B339" s="80"/>
      <c r="C339" s="1"/>
      <c r="D339" s="1"/>
      <c r="E339" s="62"/>
    </row>
    <row r="340" spans="2:5" ht="18" customHeight="1" x14ac:dyDescent="0.2">
      <c r="B340" s="80"/>
      <c r="C340" s="1"/>
      <c r="D340" s="1"/>
      <c r="E340" s="62"/>
    </row>
    <row r="341" spans="2:5" ht="18" customHeight="1" x14ac:dyDescent="0.2">
      <c r="B341" s="80"/>
      <c r="C341" s="1"/>
      <c r="D341" s="1"/>
      <c r="E341" s="62"/>
    </row>
    <row r="342" spans="2:5" ht="18" customHeight="1" x14ac:dyDescent="0.2">
      <c r="B342" s="80"/>
      <c r="C342" s="1"/>
      <c r="D342" s="1"/>
      <c r="E342" s="62"/>
    </row>
    <row r="343" spans="2:5" ht="18" customHeight="1" x14ac:dyDescent="0.2">
      <c r="B343" s="80"/>
      <c r="C343" s="1"/>
      <c r="D343" s="1"/>
      <c r="E343" s="62"/>
    </row>
    <row r="344" spans="2:5" ht="18" customHeight="1" x14ac:dyDescent="0.2">
      <c r="B344" s="80"/>
      <c r="C344" s="1"/>
      <c r="D344" s="1"/>
      <c r="E344" s="62"/>
    </row>
    <row r="345" spans="2:5" ht="18" customHeight="1" x14ac:dyDescent="0.2">
      <c r="B345" s="80"/>
      <c r="C345" s="1"/>
      <c r="D345" s="1"/>
      <c r="E345" s="62"/>
    </row>
    <row r="346" spans="2:5" ht="18" customHeight="1" x14ac:dyDescent="0.2">
      <c r="B346" s="80"/>
      <c r="C346" s="1"/>
      <c r="D346" s="1"/>
      <c r="E346" s="62"/>
    </row>
    <row r="347" spans="2:5" ht="18" customHeight="1" x14ac:dyDescent="0.2">
      <c r="B347" s="80"/>
      <c r="C347" s="1"/>
      <c r="D347" s="1"/>
      <c r="E347" s="62"/>
    </row>
    <row r="348" spans="2:5" ht="18" customHeight="1" x14ac:dyDescent="0.2">
      <c r="B348" s="80"/>
      <c r="C348" s="1"/>
      <c r="D348" s="1"/>
      <c r="E348" s="62"/>
    </row>
    <row r="349" spans="2:5" ht="18" customHeight="1" x14ac:dyDescent="0.2">
      <c r="B349" s="80"/>
      <c r="C349" s="1"/>
      <c r="D349" s="1"/>
      <c r="E349" s="62"/>
    </row>
    <row r="350" spans="2:5" ht="18" customHeight="1" x14ac:dyDescent="0.2">
      <c r="B350" s="80"/>
      <c r="C350" s="1"/>
      <c r="D350" s="1"/>
      <c r="E350" s="62"/>
    </row>
    <row r="351" spans="2:5" ht="18" customHeight="1" x14ac:dyDescent="0.2">
      <c r="B351" s="80"/>
      <c r="C351" s="1"/>
      <c r="D351" s="1"/>
      <c r="E351" s="62"/>
    </row>
    <row r="352" spans="2:5" ht="18" customHeight="1" x14ac:dyDescent="0.2">
      <c r="B352" s="80"/>
      <c r="C352" s="1"/>
      <c r="D352" s="1"/>
      <c r="E352" s="62"/>
    </row>
    <row r="353" spans="2:5" ht="18" customHeight="1" x14ac:dyDescent="0.2">
      <c r="B353" s="80"/>
      <c r="C353" s="1"/>
      <c r="D353" s="1"/>
      <c r="E353" s="62"/>
    </row>
    <row r="354" spans="2:5" ht="18" customHeight="1" x14ac:dyDescent="0.2">
      <c r="B354" s="80"/>
      <c r="C354" s="1"/>
      <c r="D354" s="1"/>
      <c r="E354" s="62"/>
    </row>
    <row r="355" spans="2:5" ht="18" customHeight="1" x14ac:dyDescent="0.2">
      <c r="B355" s="80"/>
      <c r="C355" s="1"/>
      <c r="D355" s="1"/>
      <c r="E355" s="62"/>
    </row>
    <row r="356" spans="2:5" ht="18" customHeight="1" x14ac:dyDescent="0.2">
      <c r="B356" s="80"/>
      <c r="C356" s="1"/>
      <c r="D356" s="1"/>
      <c r="E356" s="62"/>
    </row>
    <row r="357" spans="2:5" ht="18" customHeight="1" x14ac:dyDescent="0.2">
      <c r="B357" s="80"/>
      <c r="C357" s="1"/>
      <c r="D357" s="1"/>
      <c r="E357" s="62"/>
    </row>
    <row r="358" spans="2:5" ht="18" customHeight="1" x14ac:dyDescent="0.2">
      <c r="B358" s="80"/>
      <c r="C358" s="1"/>
      <c r="D358" s="1"/>
      <c r="E358" s="62"/>
    </row>
    <row r="359" spans="2:5" ht="18" customHeight="1" x14ac:dyDescent="0.2">
      <c r="B359" s="80"/>
      <c r="C359" s="1"/>
      <c r="D359" s="1"/>
      <c r="E359" s="62"/>
    </row>
    <row r="360" spans="2:5" ht="18" customHeight="1" x14ac:dyDescent="0.2">
      <c r="B360" s="80"/>
      <c r="C360" s="1"/>
      <c r="D360" s="1"/>
      <c r="E360" s="62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85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57.570312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56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'T2'!D34</f>
        <v>71232981</v>
      </c>
      <c r="E5" s="84"/>
    </row>
    <row r="6" spans="1:5" s="115" customFormat="1" ht="17.25" customHeight="1" x14ac:dyDescent="0.2">
      <c r="A6" s="111"/>
      <c r="B6" s="112"/>
      <c r="C6" s="109"/>
      <c r="D6" s="109"/>
      <c r="E6" s="113"/>
    </row>
    <row r="7" spans="1:5" s="115" customFormat="1" ht="17.25" customHeight="1" x14ac:dyDescent="0.2">
      <c r="A7" s="111"/>
      <c r="B7" s="112"/>
      <c r="C7" s="109"/>
      <c r="D7" s="109"/>
      <c r="E7" s="113"/>
    </row>
    <row r="8" spans="1:5" s="115" customFormat="1" ht="17.25" customHeight="1" x14ac:dyDescent="0.2">
      <c r="A8" s="111"/>
      <c r="B8" s="112"/>
      <c r="C8" s="109"/>
      <c r="D8" s="109"/>
      <c r="E8" s="114"/>
    </row>
    <row r="9" spans="1:5" s="115" customFormat="1" ht="17.25" customHeight="1" x14ac:dyDescent="0.2">
      <c r="A9" s="111"/>
      <c r="B9" s="112"/>
      <c r="C9" s="109"/>
      <c r="D9" s="109"/>
      <c r="E9" s="114"/>
    </row>
    <row r="10" spans="1:5" s="115" customFormat="1" ht="17.25" customHeight="1" x14ac:dyDescent="0.2">
      <c r="A10" s="111"/>
      <c r="B10" s="112"/>
      <c r="C10" s="109"/>
      <c r="D10" s="109"/>
      <c r="E10" s="114"/>
    </row>
    <row r="11" spans="1:5" s="115" customFormat="1" ht="17.25" customHeight="1" x14ac:dyDescent="0.2">
      <c r="A11" s="111"/>
      <c r="B11" s="112"/>
      <c r="C11" s="109"/>
      <c r="D11" s="109"/>
      <c r="E11" s="114"/>
    </row>
    <row r="12" spans="1:5" s="115" customFormat="1" ht="17.25" customHeight="1" x14ac:dyDescent="0.2">
      <c r="A12" s="111"/>
      <c r="B12" s="112"/>
      <c r="C12" s="109"/>
      <c r="D12" s="109"/>
      <c r="E12" s="113"/>
    </row>
    <row r="13" spans="1:5" s="115" customFormat="1" ht="17.25" customHeight="1" x14ac:dyDescent="0.2">
      <c r="A13" s="111"/>
      <c r="B13" s="112"/>
      <c r="C13" s="109"/>
      <c r="D13" s="109"/>
      <c r="E13" s="113"/>
    </row>
    <row r="14" spans="1:5" s="115" customFormat="1" ht="17.25" customHeight="1" x14ac:dyDescent="0.2">
      <c r="A14" s="111"/>
      <c r="B14" s="112"/>
      <c r="C14" s="109"/>
      <c r="D14" s="109"/>
      <c r="E14" s="113"/>
    </row>
    <row r="15" spans="1:5" s="115" customFormat="1" ht="17.25" customHeight="1" x14ac:dyDescent="0.2">
      <c r="A15" s="111"/>
      <c r="B15" s="112"/>
      <c r="C15" s="109"/>
      <c r="D15" s="109"/>
      <c r="E15" s="113"/>
    </row>
    <row r="16" spans="1:5" s="115" customFormat="1" ht="17.25" customHeight="1" x14ac:dyDescent="0.2">
      <c r="A16" s="111"/>
      <c r="B16" s="112"/>
      <c r="C16" s="109"/>
      <c r="D16" s="109"/>
      <c r="E16" s="113"/>
    </row>
    <row r="17" spans="1:5" s="115" customFormat="1" ht="17.25" customHeight="1" x14ac:dyDescent="0.2">
      <c r="A17" s="111"/>
      <c r="B17" s="112"/>
      <c r="C17" s="109"/>
      <c r="D17" s="109"/>
      <c r="E17" s="113"/>
    </row>
    <row r="18" spans="1:5" s="115" customFormat="1" ht="17.25" customHeight="1" x14ac:dyDescent="0.2">
      <c r="A18" s="111"/>
      <c r="B18" s="112"/>
      <c r="C18" s="109"/>
      <c r="D18" s="109"/>
      <c r="E18" s="113"/>
    </row>
    <row r="19" spans="1:5" s="115" customFormat="1" ht="17.25" customHeight="1" x14ac:dyDescent="0.2">
      <c r="A19" s="111"/>
      <c r="B19" s="112"/>
      <c r="C19" s="109"/>
      <c r="D19" s="109"/>
      <c r="E19" s="113"/>
    </row>
    <row r="20" spans="1:5" s="115" customFormat="1" ht="17.25" customHeight="1" x14ac:dyDescent="0.2">
      <c r="A20" s="111"/>
      <c r="B20" s="112"/>
      <c r="C20" s="109"/>
      <c r="D20" s="109"/>
      <c r="E20" s="113"/>
    </row>
    <row r="21" spans="1:5" s="115" customFormat="1" ht="17.25" customHeight="1" x14ac:dyDescent="0.2">
      <c r="A21" s="111"/>
      <c r="B21" s="112"/>
      <c r="C21" s="109"/>
      <c r="D21" s="109"/>
      <c r="E21" s="113"/>
    </row>
    <row r="22" spans="1:5" s="115" customFormat="1" ht="17.25" customHeight="1" x14ac:dyDescent="0.2">
      <c r="A22" s="111"/>
      <c r="B22" s="112"/>
      <c r="C22" s="109"/>
      <c r="D22" s="109"/>
      <c r="E22" s="113"/>
    </row>
    <row r="23" spans="1:5" s="115" customFormat="1" ht="17.25" customHeight="1" x14ac:dyDescent="0.2">
      <c r="A23" s="111"/>
      <c r="B23" s="112"/>
      <c r="C23" s="109"/>
      <c r="D23" s="109"/>
      <c r="E23" s="113"/>
    </row>
    <row r="24" spans="1:5" s="115" customFormat="1" ht="17.25" customHeight="1" x14ac:dyDescent="0.2">
      <c r="A24" s="111"/>
      <c r="B24" s="112"/>
      <c r="C24" s="109"/>
      <c r="D24" s="109"/>
      <c r="E24" s="113"/>
    </row>
    <row r="25" spans="1:5" s="115" customFormat="1" ht="17.25" customHeight="1" x14ac:dyDescent="0.2">
      <c r="A25" s="111"/>
      <c r="B25" s="112"/>
      <c r="C25" s="109"/>
      <c r="D25" s="109"/>
      <c r="E25" s="113"/>
    </row>
    <row r="26" spans="1:5" s="115" customFormat="1" ht="17.25" customHeight="1" x14ac:dyDescent="0.2">
      <c r="A26" s="111"/>
      <c r="B26" s="112"/>
      <c r="C26" s="109"/>
      <c r="D26" s="109"/>
      <c r="E26" s="113"/>
    </row>
    <row r="27" spans="1:5" s="115" customFormat="1" ht="17.25" customHeight="1" x14ac:dyDescent="0.2">
      <c r="A27" s="111"/>
      <c r="B27" s="112"/>
      <c r="C27" s="109"/>
      <c r="D27" s="109"/>
      <c r="E27" s="113"/>
    </row>
    <row r="28" spans="1:5" s="115" customFormat="1" ht="17.25" customHeight="1" x14ac:dyDescent="0.2">
      <c r="A28" s="111"/>
      <c r="B28" s="112"/>
      <c r="C28" s="109"/>
      <c r="D28" s="109"/>
      <c r="E28" s="114"/>
    </row>
    <row r="29" spans="1:5" s="115" customFormat="1" ht="17.25" customHeight="1" x14ac:dyDescent="0.2">
      <c r="A29" s="111"/>
      <c r="B29" s="112"/>
      <c r="C29" s="109"/>
      <c r="D29" s="109"/>
      <c r="E29" s="113"/>
    </row>
    <row r="30" spans="1:5" s="115" customFormat="1" ht="17.25" customHeight="1" x14ac:dyDescent="0.2">
      <c r="A30" s="111"/>
      <c r="B30" s="112"/>
      <c r="C30" s="109"/>
      <c r="D30" s="109"/>
      <c r="E30" s="113"/>
    </row>
    <row r="31" spans="1:5" s="115" customFormat="1" ht="17.25" customHeight="1" x14ac:dyDescent="0.2">
      <c r="A31" s="111"/>
      <c r="B31" s="112"/>
      <c r="C31" s="109"/>
      <c r="D31" s="109"/>
      <c r="E31" s="113"/>
    </row>
    <row r="32" spans="1:5" s="115" customFormat="1" ht="17.25" customHeight="1" x14ac:dyDescent="0.2">
      <c r="A32" s="111"/>
      <c r="B32" s="112"/>
      <c r="C32" s="109"/>
      <c r="D32" s="109"/>
      <c r="E32" s="113"/>
    </row>
    <row r="33" spans="1:5" s="115" customFormat="1" ht="17.25" customHeight="1" x14ac:dyDescent="0.2">
      <c r="A33" s="111"/>
      <c r="B33" s="112"/>
      <c r="C33" s="109"/>
      <c r="D33" s="109"/>
      <c r="E33" s="113"/>
    </row>
    <row r="34" spans="1:5" s="115" customFormat="1" ht="17.25" customHeight="1" x14ac:dyDescent="0.2">
      <c r="A34" s="111"/>
      <c r="B34" s="112"/>
      <c r="C34" s="109"/>
      <c r="D34" s="109"/>
      <c r="E34" s="113"/>
    </row>
    <row r="35" spans="1:5" s="115" customFormat="1" ht="17.25" customHeight="1" x14ac:dyDescent="0.2">
      <c r="A35" s="111"/>
      <c r="B35" s="112"/>
      <c r="C35" s="109"/>
      <c r="D35" s="109"/>
      <c r="E35" s="113"/>
    </row>
    <row r="36" spans="1:5" s="115" customFormat="1" ht="17.25" customHeight="1" x14ac:dyDescent="0.2">
      <c r="A36" s="111"/>
      <c r="B36" s="112"/>
      <c r="C36" s="109"/>
      <c r="D36" s="109"/>
      <c r="E36" s="113"/>
    </row>
    <row r="37" spans="1:5" s="115" customFormat="1" ht="17.25" customHeight="1" x14ac:dyDescent="0.2">
      <c r="A37" s="111"/>
      <c r="B37" s="112"/>
      <c r="C37" s="109"/>
      <c r="D37" s="109"/>
      <c r="E37" s="113"/>
    </row>
    <row r="38" spans="1:5" s="115" customFormat="1" ht="17.25" customHeight="1" x14ac:dyDescent="0.2">
      <c r="A38" s="111"/>
      <c r="B38" s="112"/>
      <c r="C38" s="109"/>
      <c r="D38" s="109"/>
      <c r="E38" s="113"/>
    </row>
    <row r="39" spans="1:5" s="115" customFormat="1" ht="17.25" customHeight="1" x14ac:dyDescent="0.2">
      <c r="A39" s="111"/>
      <c r="B39" s="112"/>
      <c r="C39" s="109"/>
      <c r="D39" s="109"/>
      <c r="E39" s="113"/>
    </row>
    <row r="40" spans="1:5" s="115" customFormat="1" ht="17.25" customHeight="1" x14ac:dyDescent="0.2">
      <c r="A40" s="111"/>
      <c r="B40" s="112"/>
      <c r="C40" s="109"/>
      <c r="D40" s="109"/>
      <c r="E40" s="113"/>
    </row>
    <row r="41" spans="1:5" s="115" customFormat="1" ht="17.25" customHeight="1" x14ac:dyDescent="0.2">
      <c r="A41" s="111"/>
      <c r="B41" s="112"/>
      <c r="C41" s="109"/>
      <c r="D41" s="109"/>
      <c r="E41" s="113"/>
    </row>
    <row r="42" spans="1:5" s="115" customFormat="1" ht="17.25" customHeight="1" x14ac:dyDescent="0.2">
      <c r="A42" s="111"/>
      <c r="B42" s="112"/>
      <c r="C42" s="109"/>
      <c r="D42" s="109"/>
      <c r="E42" s="113"/>
    </row>
    <row r="43" spans="1:5" s="115" customFormat="1" ht="17.25" customHeight="1" x14ac:dyDescent="0.2">
      <c r="A43" s="111"/>
      <c r="B43" s="112"/>
      <c r="C43" s="109"/>
      <c r="D43" s="109"/>
      <c r="E43" s="113"/>
    </row>
    <row r="44" spans="1:5" s="115" customFormat="1" ht="17.25" customHeight="1" x14ac:dyDescent="0.2">
      <c r="A44" s="111"/>
      <c r="B44" s="112"/>
      <c r="C44" s="109"/>
      <c r="D44" s="109"/>
      <c r="E44" s="113"/>
    </row>
    <row r="45" spans="1:5" s="115" customFormat="1" ht="17.25" customHeight="1" x14ac:dyDescent="0.2">
      <c r="A45" s="111"/>
      <c r="B45" s="112"/>
      <c r="C45" s="109"/>
      <c r="D45" s="109"/>
      <c r="E45" s="114"/>
    </row>
    <row r="46" spans="1:5" s="115" customFormat="1" ht="17.25" customHeight="1" x14ac:dyDescent="0.2">
      <c r="A46" s="111"/>
      <c r="B46" s="112"/>
      <c r="C46" s="109"/>
      <c r="D46" s="109"/>
      <c r="E46" s="114"/>
    </row>
    <row r="47" spans="1:5" s="115" customFormat="1" ht="17.25" customHeight="1" x14ac:dyDescent="0.2">
      <c r="A47" s="111"/>
      <c r="B47" s="112"/>
      <c r="C47" s="109"/>
      <c r="D47" s="109"/>
      <c r="E47" s="114"/>
    </row>
    <row r="48" spans="1:5" s="115" customFormat="1" ht="17.25" customHeight="1" x14ac:dyDescent="0.2">
      <c r="A48" s="111"/>
      <c r="B48" s="112"/>
      <c r="C48" s="109"/>
      <c r="D48" s="109"/>
      <c r="E48" s="114"/>
    </row>
    <row r="49" spans="1:5" s="115" customFormat="1" ht="17.25" customHeight="1" x14ac:dyDescent="0.2">
      <c r="A49" s="111"/>
      <c r="B49" s="112"/>
      <c r="C49" s="109"/>
      <c r="D49" s="109"/>
      <c r="E49" s="114"/>
    </row>
    <row r="50" spans="1:5" s="115" customFormat="1" ht="17.25" customHeight="1" x14ac:dyDescent="0.2">
      <c r="A50" s="111"/>
      <c r="B50" s="112"/>
      <c r="C50" s="109"/>
      <c r="D50" s="109"/>
      <c r="E50" s="114"/>
    </row>
    <row r="51" spans="1:5" s="115" customFormat="1" ht="17.25" customHeight="1" x14ac:dyDescent="0.2">
      <c r="A51" s="111"/>
      <c r="B51" s="112"/>
      <c r="C51" s="109"/>
      <c r="D51" s="109"/>
      <c r="E51" s="114"/>
    </row>
    <row r="52" spans="1:5" s="115" customFormat="1" ht="17.25" customHeight="1" x14ac:dyDescent="0.2">
      <c r="A52" s="111"/>
      <c r="B52" s="112"/>
      <c r="C52" s="109"/>
      <c r="D52" s="109"/>
      <c r="E52" s="114"/>
    </row>
    <row r="53" spans="1:5" s="115" customFormat="1" ht="17.25" customHeight="1" x14ac:dyDescent="0.2">
      <c r="A53" s="111"/>
      <c r="B53" s="112"/>
      <c r="C53" s="109"/>
      <c r="D53" s="109"/>
      <c r="E53" s="114"/>
    </row>
    <row r="54" spans="1:5" s="115" customFormat="1" ht="17.25" customHeight="1" x14ac:dyDescent="0.2">
      <c r="A54" s="111"/>
      <c r="B54" s="112"/>
      <c r="C54" s="109"/>
      <c r="D54" s="109"/>
      <c r="E54" s="114"/>
    </row>
    <row r="55" spans="1:5" s="115" customFormat="1" ht="17.25" customHeight="1" x14ac:dyDescent="0.2">
      <c r="A55" s="111"/>
      <c r="B55" s="112"/>
      <c r="C55" s="109"/>
      <c r="D55" s="109"/>
      <c r="E55" s="114"/>
    </row>
    <row r="56" spans="1:5" s="115" customFormat="1" ht="17.25" customHeight="1" x14ac:dyDescent="0.2">
      <c r="A56" s="111"/>
      <c r="B56" s="112"/>
      <c r="C56" s="109"/>
      <c r="D56" s="109"/>
      <c r="E56" s="114"/>
    </row>
    <row r="57" spans="1:5" s="115" customFormat="1" ht="17.25" customHeight="1" x14ac:dyDescent="0.2">
      <c r="A57" s="111"/>
      <c r="B57" s="112"/>
      <c r="C57" s="109"/>
      <c r="D57" s="109"/>
      <c r="E57" s="114"/>
    </row>
    <row r="58" spans="1:5" s="115" customFormat="1" ht="17.25" customHeight="1" x14ac:dyDescent="0.2">
      <c r="A58" s="111"/>
      <c r="B58" s="112"/>
      <c r="C58" s="109"/>
      <c r="D58" s="109"/>
      <c r="E58" s="114"/>
    </row>
    <row r="59" spans="1:5" s="115" customFormat="1" ht="17.25" customHeight="1" x14ac:dyDescent="0.2">
      <c r="A59" s="111"/>
      <c r="B59" s="112"/>
      <c r="C59" s="109"/>
      <c r="D59" s="109"/>
      <c r="E59" s="114"/>
    </row>
    <row r="60" spans="1:5" s="115" customFormat="1" ht="17.25" customHeight="1" x14ac:dyDescent="0.2">
      <c r="A60" s="111"/>
      <c r="B60" s="112"/>
      <c r="C60" s="109"/>
      <c r="D60" s="109"/>
      <c r="E60" s="114"/>
    </row>
    <row r="61" spans="1:5" s="115" customFormat="1" ht="17.25" customHeight="1" x14ac:dyDescent="0.2">
      <c r="A61" s="111"/>
      <c r="B61" s="112"/>
      <c r="C61" s="109"/>
      <c r="D61" s="109"/>
      <c r="E61" s="114"/>
    </row>
    <row r="62" spans="1:5" s="115" customFormat="1" ht="17.25" customHeight="1" x14ac:dyDescent="0.2">
      <c r="A62" s="111"/>
      <c r="B62" s="112"/>
      <c r="C62" s="109"/>
      <c r="D62" s="109"/>
      <c r="E62" s="114"/>
    </row>
    <row r="63" spans="1:5" s="115" customFormat="1" ht="17.25" customHeight="1" x14ac:dyDescent="0.2">
      <c r="A63" s="111"/>
      <c r="B63" s="112"/>
      <c r="C63" s="109"/>
      <c r="D63" s="109"/>
      <c r="E63" s="114"/>
    </row>
    <row r="64" spans="1:5" s="115" customFormat="1" ht="17.25" customHeight="1" x14ac:dyDescent="0.2">
      <c r="A64" s="111"/>
      <c r="B64" s="112"/>
      <c r="C64" s="109"/>
      <c r="D64" s="109"/>
      <c r="E64" s="114"/>
    </row>
    <row r="65" spans="1:5" s="115" customFormat="1" ht="17.25" customHeight="1" x14ac:dyDescent="0.2">
      <c r="A65" s="111"/>
      <c r="B65" s="112"/>
      <c r="C65" s="109"/>
      <c r="D65" s="109"/>
      <c r="E65" s="114"/>
    </row>
    <row r="66" spans="1:5" s="115" customFormat="1" ht="17.25" customHeight="1" x14ac:dyDescent="0.2">
      <c r="A66" s="111"/>
      <c r="B66" s="112"/>
      <c r="C66" s="109"/>
      <c r="D66" s="109"/>
      <c r="E66" s="113"/>
    </row>
    <row r="67" spans="1:5" s="115" customFormat="1" ht="17.25" customHeight="1" x14ac:dyDescent="0.2">
      <c r="A67" s="111"/>
      <c r="B67" s="112"/>
      <c r="C67" s="109"/>
      <c r="D67" s="109"/>
      <c r="E67" s="113"/>
    </row>
    <row r="68" spans="1:5" s="115" customFormat="1" ht="17.25" customHeight="1" x14ac:dyDescent="0.2">
      <c r="A68" s="111"/>
      <c r="B68" s="112"/>
      <c r="C68" s="109"/>
      <c r="D68" s="109"/>
      <c r="E68" s="113"/>
    </row>
    <row r="69" spans="1:5" s="115" customFormat="1" ht="17.25" customHeight="1" x14ac:dyDescent="0.2">
      <c r="A69" s="111"/>
      <c r="B69" s="112"/>
      <c r="C69" s="109"/>
      <c r="D69" s="109"/>
      <c r="E69" s="113"/>
    </row>
    <row r="70" spans="1:5" s="115" customFormat="1" ht="17.25" customHeight="1" x14ac:dyDescent="0.2">
      <c r="A70" s="111"/>
      <c r="B70" s="112"/>
      <c r="C70" s="109"/>
      <c r="D70" s="109"/>
      <c r="E70" s="113"/>
    </row>
    <row r="71" spans="1:5" s="115" customFormat="1" ht="17.25" customHeight="1" x14ac:dyDescent="0.2">
      <c r="A71" s="111"/>
      <c r="B71" s="112"/>
      <c r="C71" s="109"/>
      <c r="D71" s="109"/>
      <c r="E71" s="114"/>
    </row>
    <row r="72" spans="1:5" s="115" customFormat="1" ht="17.25" customHeight="1" x14ac:dyDescent="0.2">
      <c r="A72" s="111"/>
      <c r="B72" s="112"/>
      <c r="C72" s="109"/>
      <c r="D72" s="109"/>
      <c r="E72" s="114"/>
    </row>
    <row r="73" spans="1:5" s="115" customFormat="1" ht="17.25" customHeight="1" x14ac:dyDescent="0.2">
      <c r="A73" s="111"/>
      <c r="B73" s="112"/>
      <c r="C73" s="109"/>
      <c r="D73" s="109"/>
      <c r="E73" s="113"/>
    </row>
    <row r="74" spans="1:5" s="115" customFormat="1" ht="17.25" customHeight="1" x14ac:dyDescent="0.2">
      <c r="A74" s="111"/>
      <c r="B74" s="112"/>
      <c r="C74" s="109"/>
      <c r="D74" s="109"/>
      <c r="E74" s="113"/>
    </row>
    <row r="75" spans="1:5" s="115" customFormat="1" ht="17.25" customHeight="1" x14ac:dyDescent="0.2">
      <c r="A75" s="111"/>
      <c r="B75" s="112"/>
      <c r="C75" s="109"/>
      <c r="D75" s="109"/>
      <c r="E75" s="113"/>
    </row>
    <row r="76" spans="1:5" s="115" customFormat="1" ht="17.25" customHeight="1" x14ac:dyDescent="0.2">
      <c r="A76" s="111"/>
      <c r="B76" s="112"/>
      <c r="C76" s="109"/>
      <c r="D76" s="109"/>
      <c r="E76" s="113"/>
    </row>
    <row r="77" spans="1:5" s="115" customFormat="1" ht="17.25" customHeight="1" x14ac:dyDescent="0.2">
      <c r="A77" s="111"/>
      <c r="B77" s="112"/>
      <c r="C77" s="109"/>
      <c r="D77" s="109"/>
      <c r="E77" s="113"/>
    </row>
    <row r="78" spans="1:5" s="115" customFormat="1" ht="17.25" customHeight="1" x14ac:dyDescent="0.2">
      <c r="A78" s="111"/>
      <c r="B78" s="112"/>
      <c r="C78" s="109"/>
      <c r="D78" s="109"/>
      <c r="E78" s="113"/>
    </row>
    <row r="79" spans="1:5" s="115" customFormat="1" ht="17.25" customHeight="1" x14ac:dyDescent="0.2">
      <c r="A79" s="111"/>
      <c r="B79" s="112"/>
      <c r="C79" s="109"/>
      <c r="D79" s="109"/>
      <c r="E79" s="113"/>
    </row>
    <row r="80" spans="1:5" s="115" customFormat="1" ht="17.25" customHeight="1" x14ac:dyDescent="0.2">
      <c r="A80" s="111"/>
      <c r="B80" s="112"/>
      <c r="C80" s="109"/>
      <c r="D80" s="109"/>
      <c r="E80" s="113"/>
    </row>
    <row r="81" spans="1:5" s="115" customFormat="1" ht="17.25" customHeight="1" x14ac:dyDescent="0.2">
      <c r="A81" s="111"/>
      <c r="B81" s="112"/>
      <c r="C81" s="109"/>
      <c r="D81" s="109"/>
      <c r="E81" s="113"/>
    </row>
    <row r="82" spans="1:5" s="115" customFormat="1" ht="17.25" customHeight="1" x14ac:dyDescent="0.2">
      <c r="A82" s="111"/>
      <c r="B82" s="112"/>
      <c r="C82" s="109"/>
      <c r="D82" s="109"/>
      <c r="E82" s="113"/>
    </row>
    <row r="83" spans="1:5" s="115" customFormat="1" ht="17.25" customHeight="1" x14ac:dyDescent="0.2">
      <c r="A83" s="111"/>
      <c r="B83" s="112"/>
      <c r="C83" s="109"/>
      <c r="D83" s="109"/>
      <c r="E83" s="113"/>
    </row>
    <row r="84" spans="1:5" s="115" customFormat="1" ht="17.25" customHeight="1" x14ac:dyDescent="0.2">
      <c r="A84" s="111"/>
      <c r="B84" s="112"/>
      <c r="C84" s="109"/>
      <c r="D84" s="109"/>
      <c r="E84" s="113"/>
    </row>
    <row r="85" spans="1:5" s="115" customFormat="1" ht="17.25" customHeight="1" x14ac:dyDescent="0.2">
      <c r="A85" s="111"/>
      <c r="B85" s="112"/>
      <c r="C85" s="109"/>
      <c r="D85" s="109"/>
      <c r="E85" s="113"/>
    </row>
    <row r="86" spans="1:5" s="115" customFormat="1" ht="17.25" customHeight="1" x14ac:dyDescent="0.2">
      <c r="A86" s="111"/>
      <c r="B86" s="112"/>
      <c r="C86" s="109"/>
      <c r="D86" s="109"/>
      <c r="E86" s="113"/>
    </row>
    <row r="87" spans="1:5" s="115" customFormat="1" ht="17.25" customHeight="1" x14ac:dyDescent="0.2">
      <c r="A87" s="111"/>
      <c r="B87" s="112"/>
      <c r="C87" s="109"/>
      <c r="D87" s="109"/>
      <c r="E87" s="113"/>
    </row>
    <row r="88" spans="1:5" s="115" customFormat="1" ht="17.25" customHeight="1" x14ac:dyDescent="0.2">
      <c r="A88" s="111"/>
      <c r="B88" s="112"/>
      <c r="C88" s="109"/>
      <c r="D88" s="109"/>
      <c r="E88" s="113"/>
    </row>
    <row r="89" spans="1:5" s="115" customFormat="1" ht="17.25" customHeight="1" x14ac:dyDescent="0.2">
      <c r="A89" s="111"/>
      <c r="B89" s="112"/>
      <c r="C89" s="109"/>
      <c r="D89" s="109"/>
      <c r="E89" s="113"/>
    </row>
    <row r="90" spans="1:5" s="115" customFormat="1" ht="17.25" customHeight="1" x14ac:dyDescent="0.2">
      <c r="A90" s="111"/>
      <c r="B90" s="112"/>
      <c r="C90" s="109"/>
      <c r="D90" s="109"/>
      <c r="E90" s="113"/>
    </row>
    <row r="91" spans="1:5" s="115" customFormat="1" ht="17.25" customHeight="1" x14ac:dyDescent="0.2">
      <c r="A91" s="111"/>
      <c r="B91" s="112"/>
      <c r="C91" s="109"/>
      <c r="D91" s="109"/>
      <c r="E91" s="113"/>
    </row>
    <row r="92" spans="1:5" s="115" customFormat="1" ht="17.25" customHeight="1" x14ac:dyDescent="0.2">
      <c r="A92" s="111"/>
      <c r="B92" s="112"/>
      <c r="C92" s="109"/>
      <c r="D92" s="109"/>
      <c r="E92" s="113"/>
    </row>
    <row r="93" spans="1:5" s="115" customFormat="1" ht="17.25" customHeight="1" x14ac:dyDescent="0.2">
      <c r="A93" s="111"/>
      <c r="B93" s="112"/>
      <c r="C93" s="109"/>
      <c r="D93" s="109"/>
      <c r="E93" s="113"/>
    </row>
    <row r="94" spans="1:5" s="115" customFormat="1" ht="17.25" customHeight="1" x14ac:dyDescent="0.2">
      <c r="A94" s="111"/>
      <c r="B94" s="112"/>
      <c r="C94" s="109"/>
      <c r="D94" s="109"/>
      <c r="E94" s="113"/>
    </row>
    <row r="95" spans="1:5" s="115" customFormat="1" ht="17.25" customHeight="1" x14ac:dyDescent="0.2">
      <c r="A95" s="111"/>
      <c r="B95" s="112"/>
      <c r="C95" s="109"/>
      <c r="D95" s="109"/>
      <c r="E95" s="113"/>
    </row>
    <row r="96" spans="1:5" s="115" customFormat="1" ht="17.25" customHeight="1" x14ac:dyDescent="0.2">
      <c r="A96" s="111"/>
      <c r="B96" s="112"/>
      <c r="C96" s="109"/>
      <c r="D96" s="109"/>
      <c r="E96" s="113"/>
    </row>
    <row r="97" spans="1:102" s="115" customFormat="1" ht="17.25" customHeight="1" x14ac:dyDescent="0.2">
      <c r="A97" s="111"/>
      <c r="B97" s="112"/>
      <c r="C97" s="109"/>
      <c r="D97" s="109"/>
      <c r="E97" s="113"/>
    </row>
    <row r="98" spans="1:102" s="115" customFormat="1" ht="17.25" customHeight="1" x14ac:dyDescent="0.2">
      <c r="A98" s="111"/>
      <c r="B98" s="112"/>
      <c r="C98" s="109"/>
      <c r="D98" s="109"/>
      <c r="E98" s="113"/>
    </row>
    <row r="99" spans="1:102" s="115" customFormat="1" ht="17.25" customHeight="1" x14ac:dyDescent="0.2">
      <c r="A99" s="111"/>
      <c r="B99" s="112"/>
      <c r="C99" s="109"/>
      <c r="D99" s="109"/>
      <c r="E99" s="113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71232981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75"/>
      <c r="C105" s="76"/>
      <c r="D105" s="77"/>
      <c r="E105" s="78"/>
    </row>
    <row r="106" spans="1:102" ht="15.75" x14ac:dyDescent="0.2">
      <c r="B106" s="75"/>
      <c r="C106" s="76"/>
      <c r="D106" s="77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75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32.4257812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57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'T3'!D101</f>
        <v>71232981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customHeight="1" x14ac:dyDescent="0.2">
      <c r="A7" s="111"/>
      <c r="B7" s="112"/>
      <c r="C7" s="109"/>
      <c r="D7" s="109"/>
      <c r="E7" s="113"/>
    </row>
    <row r="8" spans="1:5" s="115" customFormat="1" ht="15.75" customHeight="1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5" s="115" customFormat="1" ht="15.75" x14ac:dyDescent="0.2">
      <c r="A81" s="111"/>
      <c r="B81" s="112"/>
      <c r="C81" s="109"/>
      <c r="D81" s="109"/>
      <c r="E81" s="113"/>
    </row>
    <row r="82" spans="1:5" s="115" customFormat="1" ht="15.75" x14ac:dyDescent="0.2">
      <c r="A82" s="111"/>
      <c r="B82" s="112"/>
      <c r="C82" s="109"/>
      <c r="D82" s="109"/>
      <c r="E82" s="113"/>
    </row>
    <row r="83" spans="1:5" s="115" customFormat="1" ht="15.75" x14ac:dyDescent="0.2">
      <c r="A83" s="111"/>
      <c r="B83" s="112"/>
      <c r="C83" s="109"/>
      <c r="D83" s="109"/>
      <c r="E83" s="113"/>
    </row>
    <row r="84" spans="1:5" s="115" customFormat="1" ht="15.75" x14ac:dyDescent="0.2">
      <c r="A84" s="111"/>
      <c r="B84" s="112"/>
      <c r="C84" s="109"/>
      <c r="D84" s="109"/>
      <c r="E84" s="113"/>
    </row>
    <row r="85" spans="1:5" s="115" customFormat="1" ht="15.75" x14ac:dyDescent="0.2">
      <c r="A85" s="111"/>
      <c r="B85" s="112"/>
      <c r="C85" s="109"/>
      <c r="D85" s="109"/>
      <c r="E85" s="113"/>
    </row>
    <row r="86" spans="1:5" s="115" customFormat="1" ht="15.75" x14ac:dyDescent="0.2">
      <c r="A86" s="111"/>
      <c r="B86" s="112"/>
      <c r="C86" s="109"/>
      <c r="D86" s="109"/>
      <c r="E86" s="113"/>
    </row>
    <row r="87" spans="1:5" s="115" customFormat="1" ht="15.75" x14ac:dyDescent="0.2">
      <c r="A87" s="111"/>
      <c r="B87" s="112"/>
      <c r="C87" s="109"/>
      <c r="D87" s="109"/>
      <c r="E87" s="113"/>
    </row>
    <row r="88" spans="1:5" s="115" customFormat="1" ht="15.75" x14ac:dyDescent="0.2">
      <c r="A88" s="111"/>
      <c r="B88" s="112"/>
      <c r="C88" s="109"/>
      <c r="D88" s="109"/>
      <c r="E88" s="113"/>
    </row>
    <row r="89" spans="1:5" s="115" customFormat="1" ht="15.75" x14ac:dyDescent="0.2">
      <c r="A89" s="111"/>
      <c r="B89" s="112"/>
      <c r="C89" s="109"/>
      <c r="D89" s="109"/>
      <c r="E89" s="113"/>
    </row>
    <row r="90" spans="1:5" s="115" customFormat="1" ht="15.75" x14ac:dyDescent="0.2">
      <c r="A90" s="111"/>
      <c r="B90" s="112"/>
      <c r="C90" s="109"/>
      <c r="D90" s="109"/>
      <c r="E90" s="113"/>
    </row>
    <row r="91" spans="1:5" s="115" customFormat="1" ht="15.75" x14ac:dyDescent="0.2">
      <c r="A91" s="111"/>
      <c r="B91" s="112"/>
      <c r="C91" s="109"/>
      <c r="D91" s="109"/>
      <c r="E91" s="113"/>
    </row>
    <row r="92" spans="1:5" s="115" customFormat="1" ht="15.75" x14ac:dyDescent="0.2">
      <c r="A92" s="111"/>
      <c r="B92" s="112"/>
      <c r="C92" s="109"/>
      <c r="D92" s="109"/>
      <c r="E92" s="113"/>
    </row>
    <row r="93" spans="1:5" s="115" customFormat="1" ht="15.75" x14ac:dyDescent="0.2">
      <c r="A93" s="111"/>
      <c r="B93" s="112"/>
      <c r="C93" s="109"/>
      <c r="D93" s="109"/>
      <c r="E93" s="113"/>
    </row>
    <row r="94" spans="1:5" s="115" customFormat="1" ht="15.75" x14ac:dyDescent="0.2">
      <c r="A94" s="111"/>
      <c r="B94" s="112"/>
      <c r="C94" s="109"/>
      <c r="D94" s="109"/>
      <c r="E94" s="113"/>
    </row>
    <row r="95" spans="1:5" s="115" customFormat="1" ht="15.75" x14ac:dyDescent="0.2">
      <c r="A95" s="111"/>
      <c r="B95" s="112"/>
      <c r="C95" s="109"/>
      <c r="D95" s="109"/>
      <c r="E95" s="113"/>
    </row>
    <row r="96" spans="1:5" s="115" customFormat="1" ht="15.75" x14ac:dyDescent="0.2">
      <c r="A96" s="111"/>
      <c r="B96" s="112"/>
      <c r="C96" s="109"/>
      <c r="D96" s="109"/>
      <c r="E96" s="113"/>
    </row>
    <row r="97" spans="1:102" s="115" customFormat="1" ht="15.75" x14ac:dyDescent="0.2">
      <c r="A97" s="111"/>
      <c r="B97" s="112"/>
      <c r="C97" s="109"/>
      <c r="D97" s="109"/>
      <c r="E97" s="113"/>
    </row>
    <row r="98" spans="1:102" s="115" customFormat="1" ht="15.75" x14ac:dyDescent="0.2">
      <c r="A98" s="111"/>
      <c r="B98" s="112"/>
      <c r="C98" s="109"/>
      <c r="D98" s="109"/>
      <c r="E98" s="113"/>
    </row>
    <row r="99" spans="1:102" s="115" customFormat="1" ht="15.75" x14ac:dyDescent="0.2">
      <c r="A99" s="111"/>
      <c r="B99" s="112"/>
      <c r="C99" s="109"/>
      <c r="D99" s="109"/>
      <c r="E99" s="113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71232981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75"/>
      <c r="C105" s="76"/>
      <c r="D105" s="77"/>
      <c r="E105" s="78"/>
    </row>
    <row r="106" spans="1:102" ht="15.75" x14ac:dyDescent="0.2">
      <c r="B106" s="75"/>
      <c r="C106" s="76"/>
      <c r="D106" s="77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81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27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58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'T4'!D101</f>
        <v>71232981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customHeight="1" x14ac:dyDescent="0.2">
      <c r="A7" s="111"/>
      <c r="B7" s="112"/>
      <c r="C7" s="109"/>
      <c r="D7" s="109"/>
      <c r="E7" s="113"/>
    </row>
    <row r="8" spans="1:5" s="115" customFormat="1" ht="15.75" customHeight="1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5" s="115" customFormat="1" ht="15.75" x14ac:dyDescent="0.2">
      <c r="A81" s="111"/>
      <c r="B81" s="112"/>
      <c r="C81" s="109"/>
      <c r="D81" s="109"/>
      <c r="E81" s="113"/>
    </row>
    <row r="82" spans="1:5" s="115" customFormat="1" ht="15.75" x14ac:dyDescent="0.2">
      <c r="A82" s="111"/>
      <c r="B82" s="112"/>
      <c r="C82" s="109"/>
      <c r="D82" s="109"/>
      <c r="E82" s="113"/>
    </row>
    <row r="83" spans="1:5" s="115" customFormat="1" ht="15.75" x14ac:dyDescent="0.2">
      <c r="A83" s="111"/>
      <c r="B83" s="112"/>
      <c r="C83" s="109"/>
      <c r="D83" s="109"/>
      <c r="E83" s="113"/>
    </row>
    <row r="84" spans="1:5" s="115" customFormat="1" ht="15.75" x14ac:dyDescent="0.2">
      <c r="A84" s="111"/>
      <c r="B84" s="112"/>
      <c r="C84" s="109"/>
      <c r="D84" s="109"/>
      <c r="E84" s="113"/>
    </row>
    <row r="85" spans="1:5" s="115" customFormat="1" ht="15.75" x14ac:dyDescent="0.2">
      <c r="A85" s="111"/>
      <c r="B85" s="112"/>
      <c r="C85" s="109"/>
      <c r="D85" s="109"/>
      <c r="E85" s="113"/>
    </row>
    <row r="86" spans="1:5" s="115" customFormat="1" ht="15.75" x14ac:dyDescent="0.2">
      <c r="A86" s="111"/>
      <c r="B86" s="112"/>
      <c r="C86" s="109"/>
      <c r="D86" s="109"/>
      <c r="E86" s="113"/>
    </row>
    <row r="87" spans="1:5" s="115" customFormat="1" ht="15.75" x14ac:dyDescent="0.2">
      <c r="A87" s="111"/>
      <c r="B87" s="112"/>
      <c r="C87" s="109"/>
      <c r="D87" s="109"/>
      <c r="E87" s="113"/>
    </row>
    <row r="88" spans="1:5" s="115" customFormat="1" ht="15.75" x14ac:dyDescent="0.2">
      <c r="A88" s="111"/>
      <c r="B88" s="112"/>
      <c r="C88" s="109"/>
      <c r="D88" s="109"/>
      <c r="E88" s="113"/>
    </row>
    <row r="89" spans="1:5" s="115" customFormat="1" ht="15.75" x14ac:dyDescent="0.2">
      <c r="A89" s="111"/>
      <c r="B89" s="112"/>
      <c r="C89" s="109"/>
      <c r="D89" s="109"/>
      <c r="E89" s="113"/>
    </row>
    <row r="90" spans="1:5" s="115" customFormat="1" ht="15.75" x14ac:dyDescent="0.2">
      <c r="A90" s="111"/>
      <c r="B90" s="112"/>
      <c r="C90" s="109"/>
      <c r="D90" s="109"/>
      <c r="E90" s="113"/>
    </row>
    <row r="91" spans="1:5" s="115" customFormat="1" ht="15.75" x14ac:dyDescent="0.2">
      <c r="A91" s="111"/>
      <c r="B91" s="112"/>
      <c r="C91" s="109"/>
      <c r="D91" s="109"/>
      <c r="E91" s="113"/>
    </row>
    <row r="92" spans="1:5" s="115" customFormat="1" ht="15.75" x14ac:dyDescent="0.2">
      <c r="A92" s="111"/>
      <c r="B92" s="112"/>
      <c r="C92" s="109"/>
      <c r="D92" s="109"/>
      <c r="E92" s="113"/>
    </row>
    <row r="93" spans="1:5" s="115" customFormat="1" ht="15.75" x14ac:dyDescent="0.2">
      <c r="A93" s="111"/>
      <c r="B93" s="112"/>
      <c r="C93" s="109"/>
      <c r="D93" s="109"/>
      <c r="E93" s="113"/>
    </row>
    <row r="94" spans="1:5" s="115" customFormat="1" ht="15.75" x14ac:dyDescent="0.2">
      <c r="A94" s="111"/>
      <c r="B94" s="112"/>
      <c r="C94" s="109"/>
      <c r="D94" s="109"/>
      <c r="E94" s="113"/>
    </row>
    <row r="95" spans="1:5" s="115" customFormat="1" ht="15.75" x14ac:dyDescent="0.2">
      <c r="A95" s="111"/>
      <c r="B95" s="112"/>
      <c r="C95" s="109"/>
      <c r="D95" s="109"/>
      <c r="E95" s="113"/>
    </row>
    <row r="96" spans="1:5" s="115" customFormat="1" ht="15.75" x14ac:dyDescent="0.2">
      <c r="A96" s="111"/>
      <c r="B96" s="112"/>
      <c r="C96" s="109"/>
      <c r="D96" s="109"/>
      <c r="E96" s="113"/>
    </row>
    <row r="97" spans="1:102" s="115" customFormat="1" ht="15.75" x14ac:dyDescent="0.2">
      <c r="A97" s="111"/>
      <c r="B97" s="112"/>
      <c r="C97" s="109"/>
      <c r="D97" s="109"/>
      <c r="E97" s="113"/>
    </row>
    <row r="98" spans="1:102" s="115" customFormat="1" ht="15.75" x14ac:dyDescent="0.2">
      <c r="A98" s="111"/>
      <c r="B98" s="112"/>
      <c r="C98" s="109"/>
      <c r="D98" s="109"/>
      <c r="E98" s="113"/>
    </row>
    <row r="99" spans="1:102" s="115" customFormat="1" ht="15.75" x14ac:dyDescent="0.2">
      <c r="A99" s="111"/>
      <c r="B99" s="112"/>
      <c r="C99" s="109"/>
      <c r="D99" s="109"/>
      <c r="E99" s="113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71232981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75"/>
      <c r="C105" s="76"/>
      <c r="D105" s="77"/>
      <c r="E105" s="78"/>
    </row>
    <row r="106" spans="1:102" ht="15.75" x14ac:dyDescent="0.2">
      <c r="B106" s="75"/>
      <c r="C106" s="76"/>
      <c r="D106" s="77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81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35.14062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59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'T5'!D101</f>
        <v>71232981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x14ac:dyDescent="0.2">
      <c r="A7" s="111"/>
      <c r="B7" s="112"/>
      <c r="C7" s="109"/>
      <c r="D7" s="109"/>
      <c r="E7" s="113"/>
    </row>
    <row r="8" spans="1:5" s="115" customFormat="1" ht="15.75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5" s="115" customFormat="1" ht="15.75" x14ac:dyDescent="0.2">
      <c r="A81" s="111"/>
      <c r="B81" s="112"/>
      <c r="C81" s="109"/>
      <c r="D81" s="109"/>
      <c r="E81" s="113"/>
    </row>
    <row r="82" spans="1:5" s="115" customFormat="1" ht="15.75" x14ac:dyDescent="0.2">
      <c r="A82" s="111"/>
      <c r="B82" s="112"/>
      <c r="C82" s="109"/>
      <c r="D82" s="109"/>
      <c r="E82" s="113"/>
    </row>
    <row r="83" spans="1:5" s="115" customFormat="1" ht="15.75" x14ac:dyDescent="0.2">
      <c r="A83" s="111"/>
      <c r="B83" s="112"/>
      <c r="C83" s="109"/>
      <c r="D83" s="109"/>
      <c r="E83" s="113"/>
    </row>
    <row r="84" spans="1:5" s="115" customFormat="1" ht="15.75" x14ac:dyDescent="0.2">
      <c r="A84" s="111"/>
      <c r="B84" s="112"/>
      <c r="C84" s="109"/>
      <c r="D84" s="109"/>
      <c r="E84" s="113"/>
    </row>
    <row r="85" spans="1:5" s="115" customFormat="1" ht="15.75" x14ac:dyDescent="0.2">
      <c r="A85" s="111"/>
      <c r="B85" s="112"/>
      <c r="C85" s="109"/>
      <c r="D85" s="109"/>
      <c r="E85" s="113"/>
    </row>
    <row r="86" spans="1:5" s="115" customFormat="1" ht="15.75" x14ac:dyDescent="0.2">
      <c r="A86" s="111"/>
      <c r="B86" s="112"/>
      <c r="C86" s="109"/>
      <c r="D86" s="109"/>
      <c r="E86" s="113"/>
    </row>
    <row r="87" spans="1:5" s="115" customFormat="1" ht="15.75" x14ac:dyDescent="0.2">
      <c r="A87" s="111"/>
      <c r="B87" s="112"/>
      <c r="C87" s="109"/>
      <c r="D87" s="109"/>
      <c r="E87" s="113"/>
    </row>
    <row r="88" spans="1:5" s="115" customFormat="1" ht="15.75" x14ac:dyDescent="0.2">
      <c r="A88" s="111"/>
      <c r="B88" s="112"/>
      <c r="C88" s="109"/>
      <c r="D88" s="109"/>
      <c r="E88" s="113"/>
    </row>
    <row r="89" spans="1:5" s="115" customFormat="1" ht="15.75" x14ac:dyDescent="0.2">
      <c r="A89" s="111"/>
      <c r="B89" s="112"/>
      <c r="C89" s="109"/>
      <c r="D89" s="109"/>
      <c r="E89" s="113"/>
    </row>
    <row r="90" spans="1:5" s="115" customFormat="1" ht="15.75" x14ac:dyDescent="0.2">
      <c r="A90" s="111"/>
      <c r="B90" s="112"/>
      <c r="C90" s="109"/>
      <c r="D90" s="109"/>
      <c r="E90" s="113"/>
    </row>
    <row r="91" spans="1:5" s="115" customFormat="1" ht="15.75" x14ac:dyDescent="0.2">
      <c r="A91" s="111"/>
      <c r="B91" s="112"/>
      <c r="C91" s="109"/>
      <c r="D91" s="109"/>
      <c r="E91" s="113"/>
    </row>
    <row r="92" spans="1:5" s="115" customFormat="1" ht="15.75" x14ac:dyDescent="0.2">
      <c r="A92" s="111"/>
      <c r="B92" s="112"/>
      <c r="C92" s="109"/>
      <c r="D92" s="109"/>
      <c r="E92" s="113"/>
    </row>
    <row r="93" spans="1:5" s="115" customFormat="1" ht="15.75" x14ac:dyDescent="0.2">
      <c r="A93" s="111"/>
      <c r="B93" s="112"/>
      <c r="C93" s="109"/>
      <c r="D93" s="109"/>
      <c r="E93" s="113"/>
    </row>
    <row r="94" spans="1:5" s="115" customFormat="1" ht="15.75" x14ac:dyDescent="0.2">
      <c r="A94" s="111"/>
      <c r="B94" s="112"/>
      <c r="C94" s="109"/>
      <c r="D94" s="109"/>
      <c r="E94" s="113"/>
    </row>
    <row r="95" spans="1:5" s="115" customFormat="1" ht="15.75" x14ac:dyDescent="0.2">
      <c r="A95" s="111"/>
      <c r="B95" s="112"/>
      <c r="C95" s="109"/>
      <c r="D95" s="109"/>
      <c r="E95" s="113"/>
    </row>
    <row r="96" spans="1:5" s="115" customFormat="1" ht="15.75" x14ac:dyDescent="0.2">
      <c r="A96" s="111"/>
      <c r="B96" s="112"/>
      <c r="C96" s="109"/>
      <c r="D96" s="109"/>
      <c r="E96" s="113"/>
    </row>
    <row r="97" spans="1:102" s="115" customFormat="1" ht="15.75" x14ac:dyDescent="0.2">
      <c r="A97" s="111"/>
      <c r="B97" s="112"/>
      <c r="C97" s="109"/>
      <c r="D97" s="109"/>
      <c r="E97" s="113"/>
    </row>
    <row r="98" spans="1:102" s="115" customFormat="1" ht="15.75" x14ac:dyDescent="0.2">
      <c r="A98" s="111"/>
      <c r="B98" s="112"/>
      <c r="C98" s="109"/>
      <c r="D98" s="109"/>
      <c r="E98" s="113"/>
    </row>
    <row r="99" spans="1:102" s="115" customFormat="1" ht="15.75" x14ac:dyDescent="0.2">
      <c r="A99" s="111"/>
      <c r="B99" s="112"/>
      <c r="C99" s="109"/>
      <c r="D99" s="109"/>
      <c r="E99" s="113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71232981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75"/>
      <c r="C105" s="76"/>
      <c r="D105" s="77"/>
      <c r="E105" s="78"/>
    </row>
    <row r="106" spans="1:102" ht="15.75" x14ac:dyDescent="0.2">
      <c r="B106" s="75"/>
      <c r="C106" s="76"/>
      <c r="D106" s="77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96"/>
  <sheetViews>
    <sheetView zoomScale="90" zoomScaleNormal="90" workbookViewId="0">
      <pane ySplit="5" topLeftCell="A71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32.8554687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9" width="9.140625" style="1"/>
    <col min="10" max="10" width="26.7109375" style="1" customWidth="1"/>
    <col min="11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60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'T6'!D101</f>
        <v>71232981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x14ac:dyDescent="0.2">
      <c r="A7" s="111"/>
      <c r="B7" s="112"/>
      <c r="C7" s="109"/>
      <c r="D7" s="109"/>
      <c r="E7" s="113"/>
    </row>
    <row r="8" spans="1:5" s="115" customFormat="1" ht="15.75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5" s="115" customFormat="1" ht="15.75" x14ac:dyDescent="0.2">
      <c r="A81" s="111"/>
      <c r="B81" s="112"/>
      <c r="C81" s="109"/>
      <c r="D81" s="109"/>
      <c r="E81" s="113"/>
    </row>
    <row r="82" spans="1:5" s="115" customFormat="1" ht="15.75" x14ac:dyDescent="0.2">
      <c r="A82" s="111"/>
      <c r="B82" s="112"/>
      <c r="C82" s="109"/>
      <c r="D82" s="109"/>
      <c r="E82" s="113"/>
    </row>
    <row r="83" spans="1:5" s="115" customFormat="1" ht="15.75" x14ac:dyDescent="0.2">
      <c r="A83" s="111"/>
      <c r="B83" s="112"/>
      <c r="C83" s="109"/>
      <c r="D83" s="109"/>
      <c r="E83" s="113"/>
    </row>
    <row r="84" spans="1:5" s="115" customFormat="1" ht="15.75" x14ac:dyDescent="0.2">
      <c r="A84" s="111"/>
      <c r="B84" s="112"/>
      <c r="C84" s="109"/>
      <c r="D84" s="109"/>
      <c r="E84" s="113"/>
    </row>
    <row r="85" spans="1:5" s="115" customFormat="1" ht="15.75" x14ac:dyDescent="0.2">
      <c r="A85" s="111"/>
      <c r="B85" s="112"/>
      <c r="C85" s="109"/>
      <c r="D85" s="109"/>
      <c r="E85" s="113"/>
    </row>
    <row r="86" spans="1:5" s="115" customFormat="1" ht="15.75" x14ac:dyDescent="0.2">
      <c r="A86" s="111"/>
      <c r="B86" s="112"/>
      <c r="C86" s="109"/>
      <c r="D86" s="109"/>
      <c r="E86" s="113"/>
    </row>
    <row r="87" spans="1:5" s="115" customFormat="1" ht="15.75" x14ac:dyDescent="0.2">
      <c r="A87" s="111"/>
      <c r="B87" s="112"/>
      <c r="C87" s="109"/>
      <c r="D87" s="109"/>
      <c r="E87" s="113"/>
    </row>
    <row r="88" spans="1:5" s="115" customFormat="1" ht="15.75" x14ac:dyDescent="0.2">
      <c r="A88" s="111"/>
      <c r="B88" s="112"/>
      <c r="C88" s="109"/>
      <c r="D88" s="109"/>
      <c r="E88" s="113"/>
    </row>
    <row r="89" spans="1:5" s="115" customFormat="1" ht="15.75" x14ac:dyDescent="0.2">
      <c r="A89" s="111"/>
      <c r="B89" s="112"/>
      <c r="C89" s="109"/>
      <c r="D89" s="109"/>
      <c r="E89" s="113"/>
    </row>
    <row r="90" spans="1:5" s="115" customFormat="1" ht="15.75" x14ac:dyDescent="0.2">
      <c r="A90" s="111"/>
      <c r="B90" s="112"/>
      <c r="C90" s="109"/>
      <c r="D90" s="109"/>
      <c r="E90" s="113"/>
    </row>
    <row r="91" spans="1:5" s="115" customFormat="1" ht="15.75" x14ac:dyDescent="0.2">
      <c r="A91" s="111"/>
      <c r="B91" s="112"/>
      <c r="C91" s="109"/>
      <c r="D91" s="109"/>
      <c r="E91" s="113"/>
    </row>
    <row r="92" spans="1:5" s="115" customFormat="1" ht="15.75" x14ac:dyDescent="0.2">
      <c r="A92" s="111"/>
      <c r="B92" s="112"/>
      <c r="C92" s="109"/>
      <c r="D92" s="109"/>
      <c r="E92" s="113"/>
    </row>
    <row r="93" spans="1:5" s="115" customFormat="1" ht="15.75" x14ac:dyDescent="0.2">
      <c r="A93" s="111"/>
      <c r="B93" s="112"/>
      <c r="C93" s="109"/>
      <c r="D93" s="109"/>
      <c r="E93" s="113"/>
    </row>
    <row r="94" spans="1:5" s="115" customFormat="1" ht="15.75" x14ac:dyDescent="0.2">
      <c r="A94" s="111"/>
      <c r="B94" s="112"/>
      <c r="C94" s="109"/>
      <c r="D94" s="109"/>
      <c r="E94" s="113"/>
    </row>
    <row r="95" spans="1:5" s="115" customFormat="1" ht="15.75" x14ac:dyDescent="0.2">
      <c r="A95" s="111"/>
      <c r="B95" s="112"/>
      <c r="C95" s="109"/>
      <c r="D95" s="109"/>
      <c r="E95" s="113"/>
    </row>
    <row r="96" spans="1:5" s="115" customFormat="1" ht="15.75" x14ac:dyDescent="0.2">
      <c r="A96" s="111"/>
      <c r="B96" s="112"/>
      <c r="C96" s="109"/>
      <c r="D96" s="109"/>
      <c r="E96" s="113"/>
    </row>
    <row r="97" spans="1:100" s="115" customFormat="1" ht="15.75" x14ac:dyDescent="0.2">
      <c r="A97" s="111"/>
      <c r="B97" s="112"/>
      <c r="C97" s="109"/>
      <c r="D97" s="109"/>
      <c r="E97" s="113"/>
    </row>
    <row r="98" spans="1:100" s="115" customFormat="1" ht="15.75" x14ac:dyDescent="0.2">
      <c r="A98" s="111"/>
      <c r="B98" s="112"/>
      <c r="C98" s="109"/>
      <c r="D98" s="109"/>
      <c r="E98" s="113"/>
    </row>
    <row r="99" spans="1:100" s="115" customFormat="1" ht="15.75" x14ac:dyDescent="0.2">
      <c r="A99" s="111"/>
      <c r="B99" s="112"/>
      <c r="C99" s="109"/>
      <c r="D99" s="109"/>
      <c r="E99" s="113"/>
    </row>
    <row r="100" spans="1:100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</row>
    <row r="101" spans="1:100" s="73" customFormat="1" ht="23.25" customHeight="1" x14ac:dyDescent="0.2">
      <c r="A101" s="3"/>
      <c r="B101" s="64" t="s">
        <v>24</v>
      </c>
      <c r="C101" s="55"/>
      <c r="D101" s="56">
        <f>D5+C100-D100</f>
        <v>71232981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</row>
    <row r="102" spans="1:100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</row>
    <row r="103" spans="1:100" ht="15.75" x14ac:dyDescent="0.2">
      <c r="B103" s="75"/>
      <c r="C103" s="76"/>
      <c r="D103" s="77"/>
      <c r="E103" s="78"/>
    </row>
    <row r="104" spans="1:100" ht="15.75" x14ac:dyDescent="0.2">
      <c r="B104" s="75"/>
      <c r="C104" s="76"/>
      <c r="D104" s="77"/>
      <c r="E104" s="78"/>
    </row>
    <row r="105" spans="1:100" ht="15.75" x14ac:dyDescent="0.2">
      <c r="B105" s="75"/>
      <c r="C105" s="76"/>
      <c r="D105" s="77"/>
      <c r="E105" s="78"/>
    </row>
    <row r="106" spans="1:100" ht="15.75" x14ac:dyDescent="0.2">
      <c r="B106" s="75"/>
      <c r="C106" s="76"/>
      <c r="D106" s="77"/>
      <c r="E106" s="78"/>
    </row>
    <row r="107" spans="1:100" ht="15.75" x14ac:dyDescent="0.2">
      <c r="B107" s="80"/>
    </row>
    <row r="108" spans="1:100" ht="15.75" x14ac:dyDescent="0.2">
      <c r="B108" s="80"/>
    </row>
    <row r="109" spans="1:100" ht="15.75" x14ac:dyDescent="0.2">
      <c r="B109" s="80"/>
    </row>
    <row r="110" spans="1:100" ht="15.75" x14ac:dyDescent="0.2">
      <c r="B110" s="80"/>
    </row>
    <row r="111" spans="1:100" ht="15.75" x14ac:dyDescent="0.2">
      <c r="B111" s="80"/>
    </row>
    <row r="112" spans="1:100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96"/>
  <sheetViews>
    <sheetView zoomScale="90" zoomScaleNormal="90" workbookViewId="0">
      <pane ySplit="5" topLeftCell="A83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36.14062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9" width="9.140625" style="1"/>
    <col min="10" max="10" width="26.7109375" style="1" customWidth="1"/>
    <col min="11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61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8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'T7'!D101</f>
        <v>71232981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customHeight="1" x14ac:dyDescent="0.2">
      <c r="A7" s="111"/>
      <c r="B7" s="112"/>
      <c r="C7" s="109"/>
      <c r="D7" s="109"/>
      <c r="E7" s="113"/>
    </row>
    <row r="8" spans="1:5" s="115" customFormat="1" ht="15.75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5" s="115" customFormat="1" ht="15.75" x14ac:dyDescent="0.2">
      <c r="A81" s="111"/>
      <c r="B81" s="112"/>
      <c r="C81" s="109"/>
      <c r="D81" s="109"/>
      <c r="E81" s="113"/>
    </row>
    <row r="82" spans="1:5" s="115" customFormat="1" ht="15.75" x14ac:dyDescent="0.2">
      <c r="A82" s="111"/>
      <c r="B82" s="112"/>
      <c r="C82" s="109"/>
      <c r="D82" s="109"/>
      <c r="E82" s="113"/>
    </row>
    <row r="83" spans="1:5" s="115" customFormat="1" ht="15.75" x14ac:dyDescent="0.2">
      <c r="A83" s="111"/>
      <c r="B83" s="112"/>
      <c r="C83" s="109"/>
      <c r="D83" s="109"/>
      <c r="E83" s="113"/>
    </row>
    <row r="84" spans="1:5" s="115" customFormat="1" ht="15.75" x14ac:dyDescent="0.2">
      <c r="A84" s="111"/>
      <c r="B84" s="112"/>
      <c r="C84" s="109"/>
      <c r="D84" s="109"/>
      <c r="E84" s="113"/>
    </row>
    <row r="85" spans="1:5" s="115" customFormat="1" ht="15.75" x14ac:dyDescent="0.2">
      <c r="A85" s="111"/>
      <c r="B85" s="112"/>
      <c r="C85" s="109"/>
      <c r="D85" s="109"/>
      <c r="E85" s="113"/>
    </row>
    <row r="86" spans="1:5" s="115" customFormat="1" ht="15.75" x14ac:dyDescent="0.2">
      <c r="A86" s="111"/>
      <c r="B86" s="112"/>
      <c r="C86" s="109"/>
      <c r="D86" s="109"/>
      <c r="E86" s="113"/>
    </row>
    <row r="87" spans="1:5" s="115" customFormat="1" ht="15.75" x14ac:dyDescent="0.2">
      <c r="A87" s="111"/>
      <c r="B87" s="112"/>
      <c r="C87" s="109"/>
      <c r="D87" s="109"/>
      <c r="E87" s="113"/>
    </row>
    <row r="88" spans="1:5" s="115" customFormat="1" ht="15.75" x14ac:dyDescent="0.2">
      <c r="A88" s="111"/>
      <c r="B88" s="112"/>
      <c r="C88" s="109"/>
      <c r="D88" s="109"/>
      <c r="E88" s="113"/>
    </row>
    <row r="89" spans="1:5" s="115" customFormat="1" ht="15.75" x14ac:dyDescent="0.2">
      <c r="A89" s="111"/>
      <c r="B89" s="112"/>
      <c r="C89" s="109"/>
      <c r="D89" s="109"/>
      <c r="E89" s="113"/>
    </row>
    <row r="90" spans="1:5" s="115" customFormat="1" ht="15.75" x14ac:dyDescent="0.2">
      <c r="A90" s="111"/>
      <c r="B90" s="112"/>
      <c r="C90" s="109"/>
      <c r="D90" s="109"/>
      <c r="E90" s="113"/>
    </row>
    <row r="91" spans="1:5" s="115" customFormat="1" ht="15.75" x14ac:dyDescent="0.2">
      <c r="A91" s="111"/>
      <c r="B91" s="112"/>
      <c r="C91" s="109"/>
      <c r="D91" s="109"/>
      <c r="E91" s="113"/>
    </row>
    <row r="92" spans="1:5" s="115" customFormat="1" ht="15.75" x14ac:dyDescent="0.2">
      <c r="A92" s="111"/>
      <c r="B92" s="112"/>
      <c r="C92" s="109"/>
      <c r="D92" s="109"/>
      <c r="E92" s="113"/>
    </row>
    <row r="93" spans="1:5" s="115" customFormat="1" ht="15.75" x14ac:dyDescent="0.2">
      <c r="A93" s="111"/>
      <c r="B93" s="112"/>
      <c r="C93" s="109"/>
      <c r="D93" s="109"/>
      <c r="E93" s="113"/>
    </row>
    <row r="94" spans="1:5" s="115" customFormat="1" ht="15.75" x14ac:dyDescent="0.2">
      <c r="A94" s="111"/>
      <c r="B94" s="112"/>
      <c r="C94" s="109"/>
      <c r="D94" s="109"/>
      <c r="E94" s="113"/>
    </row>
    <row r="95" spans="1:5" s="115" customFormat="1" ht="15.75" x14ac:dyDescent="0.2">
      <c r="A95" s="111"/>
      <c r="B95" s="112"/>
      <c r="C95" s="109"/>
      <c r="D95" s="109"/>
      <c r="E95" s="113"/>
    </row>
    <row r="96" spans="1:5" s="115" customFormat="1" ht="15.75" x14ac:dyDescent="0.2">
      <c r="A96" s="111"/>
      <c r="B96" s="112"/>
      <c r="C96" s="109"/>
      <c r="D96" s="109"/>
      <c r="E96" s="113"/>
    </row>
    <row r="97" spans="1:100" s="115" customFormat="1" ht="15.75" x14ac:dyDescent="0.2">
      <c r="A97" s="111"/>
      <c r="B97" s="112"/>
      <c r="C97" s="109"/>
      <c r="D97" s="109"/>
      <c r="E97" s="113"/>
    </row>
    <row r="98" spans="1:100" s="115" customFormat="1" ht="15.75" x14ac:dyDescent="0.2">
      <c r="A98" s="111"/>
      <c r="B98" s="112"/>
      <c r="C98" s="109"/>
      <c r="D98" s="109"/>
      <c r="E98" s="113"/>
    </row>
    <row r="99" spans="1:100" s="115" customFormat="1" ht="15.75" x14ac:dyDescent="0.2">
      <c r="A99" s="111"/>
      <c r="B99" s="112"/>
      <c r="C99" s="109"/>
      <c r="D99" s="109"/>
      <c r="E99" s="113"/>
    </row>
    <row r="100" spans="1:100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</row>
    <row r="101" spans="1:100" s="73" customFormat="1" ht="23.25" customHeight="1" x14ac:dyDescent="0.2">
      <c r="A101" s="3"/>
      <c r="B101" s="64" t="s">
        <v>24</v>
      </c>
      <c r="C101" s="55"/>
      <c r="D101" s="56">
        <f>D5+C100-D100</f>
        <v>71232981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</row>
    <row r="102" spans="1:100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</row>
    <row r="103" spans="1:100" ht="15.75" x14ac:dyDescent="0.2">
      <c r="B103" s="75"/>
      <c r="C103" s="76"/>
      <c r="D103" s="77"/>
      <c r="E103" s="78"/>
    </row>
    <row r="104" spans="1:100" ht="15.75" x14ac:dyDescent="0.2">
      <c r="B104" s="75"/>
      <c r="C104" s="76"/>
      <c r="D104" s="77"/>
      <c r="E104" s="78"/>
    </row>
    <row r="105" spans="1:100" ht="15.75" x14ac:dyDescent="0.2">
      <c r="B105" s="75"/>
      <c r="C105" s="76"/>
      <c r="D105" s="77"/>
      <c r="E105" s="78"/>
    </row>
    <row r="106" spans="1:100" ht="15.75" x14ac:dyDescent="0.2">
      <c r="B106" s="75"/>
      <c r="C106" s="76"/>
      <c r="D106" s="77"/>
      <c r="E106" s="78"/>
    </row>
    <row r="107" spans="1:100" ht="15.75" x14ac:dyDescent="0.2">
      <c r="B107" s="80"/>
    </row>
    <row r="108" spans="1:100" ht="15.75" x14ac:dyDescent="0.2">
      <c r="B108" s="80"/>
    </row>
    <row r="109" spans="1:100" ht="15.75" x14ac:dyDescent="0.2">
      <c r="B109" s="80"/>
    </row>
    <row r="110" spans="1:100" ht="15.75" x14ac:dyDescent="0.2">
      <c r="B110" s="80"/>
    </row>
    <row r="111" spans="1:100" ht="15.75" x14ac:dyDescent="0.2">
      <c r="B111" s="80"/>
    </row>
    <row r="112" spans="1:100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83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customWidth="1"/>
    <col min="2" max="2" width="43.710937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6" width="9.140625" style="1"/>
    <col min="7" max="7" width="48.85546875" style="1" bestFit="1" customWidth="1"/>
    <col min="8" max="8" width="14.85546875" style="1" bestFit="1" customWidth="1"/>
    <col min="9" max="9" width="12.140625" style="1" bestFit="1" customWidth="1"/>
    <col min="10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62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8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'T8'!D101</f>
        <v>71232981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x14ac:dyDescent="0.2">
      <c r="A7" s="111"/>
      <c r="B7" s="112"/>
      <c r="C7" s="109"/>
      <c r="D7" s="109"/>
      <c r="E7" s="113"/>
    </row>
    <row r="8" spans="1:5" s="115" customFormat="1" ht="15.75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9" s="115" customFormat="1" ht="15.75" x14ac:dyDescent="0.2">
      <c r="A65" s="111"/>
      <c r="B65" s="112"/>
      <c r="C65" s="109"/>
      <c r="D65" s="109"/>
      <c r="E65" s="114"/>
    </row>
    <row r="66" spans="1:9" s="115" customFormat="1" ht="15.75" x14ac:dyDescent="0.2">
      <c r="A66" s="111"/>
      <c r="B66" s="112"/>
      <c r="C66" s="109"/>
      <c r="D66" s="109"/>
      <c r="E66" s="113"/>
    </row>
    <row r="67" spans="1:9" s="115" customFormat="1" ht="15.75" x14ac:dyDescent="0.2">
      <c r="A67" s="111"/>
      <c r="B67" s="112"/>
      <c r="C67" s="109"/>
      <c r="D67" s="109"/>
      <c r="E67" s="113"/>
    </row>
    <row r="68" spans="1:9" s="115" customFormat="1" ht="15.75" x14ac:dyDescent="0.2">
      <c r="A68" s="111"/>
      <c r="B68" s="112"/>
      <c r="C68" s="109"/>
      <c r="D68" s="109"/>
      <c r="E68" s="113"/>
    </row>
    <row r="69" spans="1:9" s="115" customFormat="1" ht="15.75" x14ac:dyDescent="0.2">
      <c r="A69" s="111"/>
      <c r="B69" s="112"/>
      <c r="C69" s="109"/>
      <c r="D69" s="109"/>
      <c r="E69" s="113"/>
    </row>
    <row r="70" spans="1:9" s="115" customFormat="1" ht="15.75" x14ac:dyDescent="0.2">
      <c r="A70" s="111"/>
      <c r="B70" s="112"/>
      <c r="C70" s="109"/>
      <c r="D70" s="109"/>
      <c r="E70" s="113"/>
    </row>
    <row r="71" spans="1:9" s="115" customFormat="1" ht="15.75" x14ac:dyDescent="0.2">
      <c r="A71" s="111"/>
      <c r="B71" s="112"/>
      <c r="C71" s="109"/>
      <c r="D71" s="109"/>
      <c r="E71" s="114"/>
    </row>
    <row r="72" spans="1:9" s="115" customFormat="1" ht="15.75" x14ac:dyDescent="0.2">
      <c r="A72" s="111"/>
      <c r="B72" s="112"/>
      <c r="C72" s="109"/>
      <c r="D72" s="109"/>
      <c r="E72" s="114"/>
      <c r="I72" s="120"/>
    </row>
    <row r="73" spans="1:9" s="115" customFormat="1" ht="15.75" x14ac:dyDescent="0.2">
      <c r="A73" s="111"/>
      <c r="B73" s="112"/>
      <c r="C73" s="109"/>
      <c r="D73" s="109"/>
      <c r="E73" s="113"/>
      <c r="I73" s="120"/>
    </row>
    <row r="74" spans="1:9" s="115" customFormat="1" ht="15.75" x14ac:dyDescent="0.2">
      <c r="A74" s="111"/>
      <c r="B74" s="112"/>
      <c r="C74" s="109"/>
      <c r="D74" s="109"/>
      <c r="E74" s="113"/>
      <c r="I74" s="120"/>
    </row>
    <row r="75" spans="1:9" s="115" customFormat="1" ht="15.75" x14ac:dyDescent="0.2">
      <c r="A75" s="111"/>
      <c r="B75" s="112"/>
      <c r="C75" s="109"/>
      <c r="D75" s="109"/>
      <c r="E75" s="113"/>
      <c r="I75" s="120"/>
    </row>
    <row r="76" spans="1:9" s="115" customFormat="1" ht="15.75" x14ac:dyDescent="0.2">
      <c r="A76" s="111"/>
      <c r="B76" s="112"/>
      <c r="C76" s="109"/>
      <c r="D76" s="109"/>
      <c r="E76" s="113"/>
      <c r="I76" s="120"/>
    </row>
    <row r="77" spans="1:9" s="115" customFormat="1" ht="15.75" x14ac:dyDescent="0.2">
      <c r="A77" s="111"/>
      <c r="B77" s="112"/>
      <c r="C77" s="109"/>
      <c r="D77" s="109"/>
      <c r="E77" s="113"/>
      <c r="I77" s="120"/>
    </row>
    <row r="78" spans="1:9" s="115" customFormat="1" ht="15.75" x14ac:dyDescent="0.2">
      <c r="A78" s="111"/>
      <c r="B78" s="112"/>
      <c r="C78" s="109"/>
      <c r="D78" s="109"/>
      <c r="E78" s="113"/>
      <c r="I78" s="120"/>
    </row>
    <row r="79" spans="1:9" s="115" customFormat="1" ht="15.75" x14ac:dyDescent="0.2">
      <c r="A79" s="111"/>
      <c r="B79" s="112"/>
      <c r="C79" s="109"/>
      <c r="D79" s="109"/>
      <c r="E79" s="113"/>
      <c r="I79" s="120"/>
    </row>
    <row r="80" spans="1:9" s="115" customFormat="1" ht="15.75" x14ac:dyDescent="0.2">
      <c r="A80" s="111"/>
      <c r="B80" s="112"/>
      <c r="C80" s="109"/>
      <c r="D80" s="109"/>
      <c r="E80" s="113"/>
      <c r="I80" s="120"/>
    </row>
    <row r="81" spans="1:9" s="115" customFormat="1" ht="15.75" x14ac:dyDescent="0.2">
      <c r="A81" s="111"/>
      <c r="B81" s="112"/>
      <c r="C81" s="109"/>
      <c r="D81" s="109"/>
      <c r="E81" s="113"/>
      <c r="I81" s="120"/>
    </row>
    <row r="82" spans="1:9" s="115" customFormat="1" ht="15.75" x14ac:dyDescent="0.2">
      <c r="A82" s="111"/>
      <c r="B82" s="112"/>
      <c r="C82" s="109"/>
      <c r="D82" s="109"/>
      <c r="E82" s="113"/>
      <c r="I82" s="120"/>
    </row>
    <row r="83" spans="1:9" s="115" customFormat="1" ht="15.75" x14ac:dyDescent="0.2">
      <c r="A83" s="111"/>
      <c r="B83" s="112"/>
      <c r="C83" s="109"/>
      <c r="D83" s="109"/>
      <c r="E83" s="113"/>
      <c r="I83" s="120"/>
    </row>
    <row r="84" spans="1:9" s="115" customFormat="1" ht="15.75" x14ac:dyDescent="0.2">
      <c r="A84" s="111"/>
      <c r="B84" s="112"/>
      <c r="C84" s="109"/>
      <c r="D84" s="109"/>
      <c r="E84" s="113"/>
      <c r="I84" s="120"/>
    </row>
    <row r="85" spans="1:9" s="115" customFormat="1" ht="15.75" x14ac:dyDescent="0.2">
      <c r="A85" s="111"/>
      <c r="B85" s="112"/>
      <c r="C85" s="109"/>
      <c r="D85" s="109"/>
      <c r="E85" s="113"/>
      <c r="I85" s="120"/>
    </row>
    <row r="86" spans="1:9" s="115" customFormat="1" ht="15.75" x14ac:dyDescent="0.2">
      <c r="A86" s="111"/>
      <c r="B86" s="112"/>
      <c r="C86" s="109"/>
      <c r="D86" s="109"/>
      <c r="E86" s="113"/>
      <c r="I86" s="120"/>
    </row>
    <row r="87" spans="1:9" s="115" customFormat="1" ht="15.75" x14ac:dyDescent="0.2">
      <c r="A87" s="111"/>
      <c r="B87" s="112"/>
      <c r="C87" s="109"/>
      <c r="D87" s="109"/>
      <c r="E87" s="113"/>
      <c r="I87" s="120"/>
    </row>
    <row r="88" spans="1:9" s="115" customFormat="1" ht="15.75" x14ac:dyDescent="0.2">
      <c r="A88" s="111"/>
      <c r="B88" s="112"/>
      <c r="C88" s="109"/>
      <c r="D88" s="109"/>
      <c r="E88" s="113"/>
      <c r="I88" s="120"/>
    </row>
    <row r="89" spans="1:9" s="115" customFormat="1" ht="15.75" x14ac:dyDescent="0.2">
      <c r="A89" s="111"/>
      <c r="B89" s="112"/>
      <c r="C89" s="109"/>
      <c r="D89" s="109"/>
      <c r="E89" s="113"/>
      <c r="I89" s="120"/>
    </row>
    <row r="90" spans="1:9" s="115" customFormat="1" ht="15.75" x14ac:dyDescent="0.2">
      <c r="A90" s="111"/>
      <c r="B90" s="112"/>
      <c r="C90" s="109"/>
      <c r="D90" s="109"/>
      <c r="E90" s="113"/>
      <c r="I90" s="120"/>
    </row>
    <row r="91" spans="1:9" s="115" customFormat="1" ht="15.75" x14ac:dyDescent="0.2">
      <c r="A91" s="111"/>
      <c r="B91" s="112"/>
      <c r="C91" s="109"/>
      <c r="D91" s="109"/>
      <c r="E91" s="113"/>
      <c r="I91" s="120"/>
    </row>
    <row r="92" spans="1:9" s="115" customFormat="1" ht="15.75" x14ac:dyDescent="0.2">
      <c r="A92" s="111"/>
      <c r="B92" s="112"/>
      <c r="C92" s="109"/>
      <c r="D92" s="109"/>
      <c r="E92" s="113"/>
      <c r="I92" s="120"/>
    </row>
    <row r="93" spans="1:9" s="115" customFormat="1" ht="15.75" x14ac:dyDescent="0.2">
      <c r="A93" s="111"/>
      <c r="B93" s="112"/>
      <c r="C93" s="109"/>
      <c r="D93" s="109"/>
      <c r="E93" s="113"/>
      <c r="I93" s="120"/>
    </row>
    <row r="94" spans="1:9" s="115" customFormat="1" ht="15.75" x14ac:dyDescent="0.2">
      <c r="A94" s="111"/>
      <c r="B94" s="112"/>
      <c r="C94" s="109"/>
      <c r="D94" s="109"/>
      <c r="E94" s="113"/>
      <c r="I94" s="120"/>
    </row>
    <row r="95" spans="1:9" s="115" customFormat="1" ht="15.75" x14ac:dyDescent="0.2">
      <c r="A95" s="111"/>
      <c r="B95" s="112"/>
      <c r="C95" s="109"/>
      <c r="D95" s="109"/>
      <c r="E95" s="113"/>
      <c r="I95" s="120"/>
    </row>
    <row r="96" spans="1:9" s="115" customFormat="1" ht="15.75" x14ac:dyDescent="0.2">
      <c r="A96" s="111"/>
      <c r="B96" s="112"/>
      <c r="C96" s="109"/>
      <c r="D96" s="109"/>
      <c r="E96" s="113"/>
      <c r="I96" s="120"/>
    </row>
    <row r="97" spans="1:102" s="115" customFormat="1" ht="15.75" x14ac:dyDescent="0.2">
      <c r="A97" s="111"/>
      <c r="B97" s="112"/>
      <c r="C97" s="109"/>
      <c r="D97" s="109"/>
      <c r="E97" s="113"/>
      <c r="I97" s="120"/>
    </row>
    <row r="98" spans="1:102" s="115" customFormat="1" ht="15.75" x14ac:dyDescent="0.2">
      <c r="A98" s="111"/>
      <c r="B98" s="112"/>
      <c r="C98" s="109"/>
      <c r="D98" s="109"/>
      <c r="E98" s="113"/>
      <c r="I98" s="120"/>
    </row>
    <row r="99" spans="1:102" s="115" customFormat="1" ht="15.75" x14ac:dyDescent="0.2">
      <c r="A99" s="111"/>
      <c r="B99" s="112"/>
      <c r="C99" s="109"/>
      <c r="D99" s="109"/>
      <c r="E99" s="113"/>
      <c r="I99" s="120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71232981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80"/>
      <c r="E105" s="78"/>
    </row>
    <row r="106" spans="1:102" ht="15.75" x14ac:dyDescent="0.2">
      <c r="B106" s="80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  <c r="C119" s="1"/>
      <c r="D119" s="1"/>
    </row>
    <row r="120" spans="2:5" ht="15.75" x14ac:dyDescent="0.2">
      <c r="B120" s="80"/>
      <c r="C120" s="1"/>
      <c r="D120" s="1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E311" s="62"/>
    </row>
    <row r="312" spans="2:5" ht="18" customHeight="1" x14ac:dyDescent="0.2">
      <c r="B312" s="80"/>
      <c r="C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  <c r="D316" s="77"/>
    </row>
    <row r="317" spans="2:5" ht="18" customHeight="1" x14ac:dyDescent="0.2">
      <c r="B317" s="80"/>
      <c r="C317" s="1"/>
      <c r="D317" s="77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D327" s="77"/>
      <c r="E327" s="78"/>
    </row>
    <row r="328" spans="2:5" ht="18" customHeight="1" x14ac:dyDescent="0.2">
      <c r="B328" s="80"/>
      <c r="C328" s="76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C343" s="1"/>
      <c r="D343" s="77"/>
      <c r="E343" s="78"/>
    </row>
    <row r="344" spans="2:5" ht="18" customHeight="1" x14ac:dyDescent="0.2">
      <c r="B344" s="80"/>
      <c r="C344" s="1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E357" s="78"/>
    </row>
    <row r="358" spans="2:5" ht="18" customHeight="1" x14ac:dyDescent="0.2">
      <c r="B358" s="80"/>
      <c r="C358" s="1"/>
      <c r="E358" s="78"/>
    </row>
    <row r="359" spans="2:5" ht="18" customHeight="1" x14ac:dyDescent="0.2">
      <c r="B359" s="80"/>
      <c r="C359" s="1"/>
      <c r="D359" s="1"/>
    </row>
    <row r="360" spans="2:5" ht="18" customHeight="1" x14ac:dyDescent="0.2">
      <c r="B360" s="80"/>
      <c r="C360" s="1"/>
      <c r="D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E1295" s="62"/>
    </row>
    <row r="1296" spans="2:5" ht="18" customHeight="1" x14ac:dyDescent="0.2">
      <c r="E1296" s="62"/>
    </row>
  </sheetData>
  <sortState ref="A7:CZ365">
    <sortCondition ref="A7:A365"/>
  </sortState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6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39.2851562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65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'T9'!D101</f>
        <v>71232981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x14ac:dyDescent="0.2">
      <c r="A7" s="111"/>
      <c r="B7" s="112"/>
      <c r="C7" s="109"/>
      <c r="D7" s="109"/>
      <c r="E7" s="113"/>
    </row>
    <row r="8" spans="1:5" s="115" customFormat="1" ht="15.75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customHeight="1" x14ac:dyDescent="0.2">
      <c r="A14" s="111"/>
      <c r="B14" s="112"/>
      <c r="C14" s="109"/>
      <c r="D14" s="109"/>
      <c r="E14" s="113"/>
    </row>
    <row r="15" spans="1:5" s="115" customFormat="1" ht="15.75" customHeight="1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5" s="115" customFormat="1" ht="15.75" x14ac:dyDescent="0.2">
      <c r="A81" s="111"/>
      <c r="B81" s="112"/>
      <c r="C81" s="109"/>
      <c r="D81" s="109"/>
      <c r="E81" s="113"/>
    </row>
    <row r="82" spans="1:5" s="115" customFormat="1" ht="15.75" x14ac:dyDescent="0.2">
      <c r="A82" s="111"/>
      <c r="B82" s="112"/>
      <c r="C82" s="109"/>
      <c r="D82" s="109"/>
      <c r="E82" s="113"/>
    </row>
    <row r="83" spans="1:5" s="115" customFormat="1" ht="15.75" x14ac:dyDescent="0.2">
      <c r="A83" s="111"/>
      <c r="B83" s="112"/>
      <c r="C83" s="109"/>
      <c r="D83" s="109"/>
      <c r="E83" s="113"/>
    </row>
    <row r="84" spans="1:5" s="115" customFormat="1" ht="15.75" x14ac:dyDescent="0.2">
      <c r="A84" s="111"/>
      <c r="B84" s="112"/>
      <c r="C84" s="109"/>
      <c r="D84" s="109"/>
      <c r="E84" s="113"/>
    </row>
    <row r="85" spans="1:5" s="115" customFormat="1" ht="15.75" x14ac:dyDescent="0.2">
      <c r="A85" s="111"/>
      <c r="B85" s="112"/>
      <c r="C85" s="109"/>
      <c r="D85" s="109"/>
      <c r="E85" s="113"/>
    </row>
    <row r="86" spans="1:5" s="115" customFormat="1" ht="15.75" x14ac:dyDescent="0.2">
      <c r="A86" s="111"/>
      <c r="B86" s="112"/>
      <c r="C86" s="109"/>
      <c r="D86" s="109"/>
      <c r="E86" s="113"/>
    </row>
    <row r="87" spans="1:5" s="115" customFormat="1" ht="15.75" x14ac:dyDescent="0.2">
      <c r="A87" s="111"/>
      <c r="B87" s="112"/>
      <c r="C87" s="109"/>
      <c r="D87" s="109"/>
      <c r="E87" s="113"/>
    </row>
    <row r="88" spans="1:5" s="115" customFormat="1" ht="15.75" x14ac:dyDescent="0.2">
      <c r="A88" s="111"/>
      <c r="B88" s="112"/>
      <c r="C88" s="109"/>
      <c r="D88" s="109"/>
      <c r="E88" s="113"/>
    </row>
    <row r="89" spans="1:5" s="115" customFormat="1" ht="15.75" x14ac:dyDescent="0.2">
      <c r="A89" s="111"/>
      <c r="B89" s="112"/>
      <c r="C89" s="109"/>
      <c r="D89" s="109"/>
      <c r="E89" s="113"/>
    </row>
    <row r="90" spans="1:5" s="115" customFormat="1" ht="15.75" x14ac:dyDescent="0.2">
      <c r="A90" s="111"/>
      <c r="B90" s="112"/>
      <c r="C90" s="109"/>
      <c r="D90" s="109"/>
      <c r="E90" s="113"/>
    </row>
    <row r="91" spans="1:5" s="115" customFormat="1" ht="15.75" x14ac:dyDescent="0.2">
      <c r="A91" s="111"/>
      <c r="B91" s="112"/>
      <c r="C91" s="109"/>
      <c r="D91" s="109"/>
      <c r="E91" s="113"/>
    </row>
    <row r="92" spans="1:5" s="115" customFormat="1" ht="15.75" x14ac:dyDescent="0.2">
      <c r="A92" s="111"/>
      <c r="B92" s="112"/>
      <c r="C92" s="109"/>
      <c r="D92" s="109"/>
      <c r="E92" s="113"/>
    </row>
    <row r="93" spans="1:5" s="115" customFormat="1" ht="15.75" x14ac:dyDescent="0.2">
      <c r="A93" s="111"/>
      <c r="B93" s="112"/>
      <c r="C93" s="109"/>
      <c r="D93" s="109"/>
      <c r="E93" s="113"/>
    </row>
    <row r="94" spans="1:5" s="115" customFormat="1" ht="15.75" x14ac:dyDescent="0.2">
      <c r="A94" s="111"/>
      <c r="B94" s="112"/>
      <c r="C94" s="109"/>
      <c r="D94" s="109"/>
      <c r="E94" s="113"/>
    </row>
    <row r="95" spans="1:5" s="115" customFormat="1" ht="15.75" x14ac:dyDescent="0.2">
      <c r="A95" s="111"/>
      <c r="B95" s="112"/>
      <c r="C95" s="109"/>
      <c r="D95" s="109"/>
      <c r="E95" s="113"/>
    </row>
    <row r="96" spans="1:5" s="115" customFormat="1" ht="15.75" x14ac:dyDescent="0.2">
      <c r="A96" s="111"/>
      <c r="B96" s="112"/>
      <c r="C96" s="109"/>
      <c r="D96" s="109"/>
      <c r="E96" s="113"/>
    </row>
    <row r="97" spans="1:102" s="115" customFormat="1" ht="15.75" x14ac:dyDescent="0.2">
      <c r="A97" s="111"/>
      <c r="B97" s="112"/>
      <c r="C97" s="109"/>
      <c r="D97" s="109"/>
      <c r="E97" s="113"/>
    </row>
    <row r="98" spans="1:102" s="115" customFormat="1" ht="15.75" x14ac:dyDescent="0.2">
      <c r="A98" s="111"/>
      <c r="B98" s="112"/>
      <c r="C98" s="109"/>
      <c r="D98" s="109"/>
      <c r="E98" s="113"/>
    </row>
    <row r="99" spans="1:102" s="115" customFormat="1" ht="15.75" x14ac:dyDescent="0.2">
      <c r="A99" s="111"/>
      <c r="B99" s="112"/>
      <c r="C99" s="109"/>
      <c r="D99" s="109"/>
      <c r="E99" s="113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71232981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75"/>
      <c r="C105" s="76"/>
      <c r="D105" s="77"/>
      <c r="E105" s="78"/>
    </row>
    <row r="106" spans="1:102" ht="15.75" x14ac:dyDescent="0.2">
      <c r="B106" s="75"/>
      <c r="C106" s="76"/>
      <c r="D106" s="77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74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11.5703125" style="74" customWidth="1"/>
    <col min="2" max="2" width="35.4257812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64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'T10'!D101</f>
        <v>71232981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x14ac:dyDescent="0.2">
      <c r="A7" s="111"/>
      <c r="B7" s="112"/>
      <c r="C7" s="109"/>
      <c r="D7" s="109"/>
      <c r="E7" s="113"/>
    </row>
    <row r="8" spans="1:5" s="115" customFormat="1" ht="15.75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24" customFormat="1" ht="15.75" x14ac:dyDescent="0.2">
      <c r="A28" s="122"/>
      <c r="B28" s="112"/>
      <c r="C28" s="123"/>
      <c r="D28" s="123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25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10" s="115" customFormat="1" ht="15.75" x14ac:dyDescent="0.2">
      <c r="A81" s="111"/>
      <c r="B81" s="112"/>
      <c r="C81" s="109"/>
      <c r="D81" s="109"/>
      <c r="E81" s="113"/>
    </row>
    <row r="82" spans="1:10" s="115" customFormat="1" ht="15.75" customHeight="1" x14ac:dyDescent="0.2">
      <c r="A82" s="111"/>
      <c r="B82" s="112"/>
      <c r="C82" s="109"/>
      <c r="D82" s="109"/>
      <c r="E82" s="113"/>
      <c r="J82" s="121"/>
    </row>
    <row r="83" spans="1:10" s="115" customFormat="1" ht="15.75" x14ac:dyDescent="0.2">
      <c r="A83" s="111"/>
      <c r="B83" s="112"/>
      <c r="C83" s="109"/>
      <c r="D83" s="109"/>
      <c r="E83" s="113"/>
    </row>
    <row r="84" spans="1:10" s="115" customFormat="1" ht="15.75" x14ac:dyDescent="0.2">
      <c r="A84" s="111"/>
      <c r="B84" s="112"/>
      <c r="C84" s="109"/>
      <c r="D84" s="109"/>
      <c r="E84" s="113"/>
    </row>
    <row r="85" spans="1:10" s="115" customFormat="1" ht="15.75" x14ac:dyDescent="0.2">
      <c r="A85" s="111"/>
      <c r="B85" s="112"/>
      <c r="C85" s="109"/>
      <c r="D85" s="109"/>
      <c r="E85" s="113"/>
    </row>
    <row r="86" spans="1:10" s="115" customFormat="1" ht="15.75" x14ac:dyDescent="0.2">
      <c r="A86" s="111"/>
      <c r="B86" s="112"/>
      <c r="C86" s="109"/>
      <c r="D86" s="109"/>
      <c r="E86" s="113"/>
    </row>
    <row r="87" spans="1:10" s="115" customFormat="1" ht="15.75" x14ac:dyDescent="0.2">
      <c r="A87" s="111"/>
      <c r="B87" s="112"/>
      <c r="C87" s="109"/>
      <c r="D87" s="109"/>
      <c r="E87" s="113"/>
    </row>
    <row r="88" spans="1:10" s="115" customFormat="1" ht="15.75" x14ac:dyDescent="0.2">
      <c r="A88" s="111"/>
      <c r="B88" s="112"/>
      <c r="C88" s="109"/>
      <c r="D88" s="109"/>
      <c r="E88" s="113"/>
    </row>
    <row r="89" spans="1:10" s="115" customFormat="1" ht="15.75" x14ac:dyDescent="0.2">
      <c r="A89" s="111"/>
      <c r="B89" s="112"/>
      <c r="C89" s="109"/>
      <c r="D89" s="109"/>
      <c r="E89" s="113"/>
    </row>
    <row r="90" spans="1:10" s="115" customFormat="1" ht="15.75" x14ac:dyDescent="0.2">
      <c r="A90" s="111"/>
      <c r="B90" s="112"/>
      <c r="C90" s="109"/>
      <c r="D90" s="109"/>
      <c r="E90" s="113"/>
    </row>
    <row r="91" spans="1:10" s="115" customFormat="1" ht="15.75" x14ac:dyDescent="0.2">
      <c r="A91" s="111"/>
      <c r="B91" s="112"/>
      <c r="C91" s="109"/>
      <c r="D91" s="109"/>
      <c r="E91" s="113"/>
    </row>
    <row r="92" spans="1:10" s="115" customFormat="1" ht="15.75" x14ac:dyDescent="0.2">
      <c r="A92" s="111"/>
      <c r="B92" s="112"/>
      <c r="C92" s="109"/>
      <c r="D92" s="109"/>
      <c r="E92" s="113"/>
    </row>
    <row r="93" spans="1:10" s="115" customFormat="1" ht="15.75" x14ac:dyDescent="0.2">
      <c r="A93" s="111"/>
      <c r="B93" s="112"/>
      <c r="C93" s="109"/>
      <c r="D93" s="109"/>
      <c r="E93" s="113"/>
    </row>
    <row r="94" spans="1:10" s="115" customFormat="1" ht="15.75" x14ac:dyDescent="0.2">
      <c r="A94" s="111"/>
      <c r="B94" s="112"/>
      <c r="C94" s="109"/>
      <c r="D94" s="109"/>
      <c r="E94" s="113"/>
    </row>
    <row r="95" spans="1:10" s="115" customFormat="1" ht="15.75" x14ac:dyDescent="0.2">
      <c r="A95" s="111"/>
      <c r="B95" s="112"/>
      <c r="C95" s="109"/>
      <c r="D95" s="109"/>
      <c r="E95" s="113"/>
    </row>
    <row r="96" spans="1:10" s="115" customFormat="1" ht="15.75" x14ac:dyDescent="0.2">
      <c r="A96" s="111"/>
      <c r="B96" s="112"/>
      <c r="C96" s="109"/>
      <c r="D96" s="109"/>
      <c r="E96" s="113"/>
    </row>
    <row r="97" spans="1:102" s="115" customFormat="1" ht="15.75" x14ac:dyDescent="0.2">
      <c r="A97" s="111"/>
      <c r="B97" s="112"/>
      <c r="C97" s="109"/>
      <c r="D97" s="109"/>
      <c r="E97" s="113"/>
    </row>
    <row r="98" spans="1:102" s="115" customFormat="1" ht="15.75" x14ac:dyDescent="0.2">
      <c r="A98" s="111"/>
      <c r="B98" s="112"/>
      <c r="C98" s="109"/>
      <c r="D98" s="109"/>
      <c r="E98" s="113"/>
    </row>
    <row r="99" spans="1:102" s="115" customFormat="1" ht="15.75" x14ac:dyDescent="0.2">
      <c r="A99" s="111"/>
      <c r="B99" s="112"/>
      <c r="C99" s="109"/>
      <c r="D99" s="109"/>
      <c r="E99" s="113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71232981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75"/>
      <c r="C105" s="76"/>
      <c r="D105" s="77"/>
      <c r="E105" s="78"/>
    </row>
    <row r="106" spans="1:102" ht="15.75" x14ac:dyDescent="0.2">
      <c r="B106" s="75"/>
      <c r="C106" s="76"/>
      <c r="D106" s="77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85" zoomScaleNormal="85" workbookViewId="0">
      <pane ySplit="5" topLeftCell="A69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61.140625" style="83" customWidth="1"/>
    <col min="3" max="3" width="14" style="81" bestFit="1" customWidth="1"/>
    <col min="4" max="4" width="16.42578125" style="76" bestFit="1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63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'T11'!D101</f>
        <v>71232981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customHeight="1" x14ac:dyDescent="0.2">
      <c r="A7" s="111"/>
      <c r="B7" s="112"/>
      <c r="C7" s="109"/>
      <c r="D7" s="109"/>
      <c r="E7" s="113"/>
    </row>
    <row r="8" spans="1:5" s="115" customFormat="1" ht="15.75" customHeight="1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95" customHeight="1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5" s="115" customFormat="1" ht="15.75" x14ac:dyDescent="0.2">
      <c r="A81" s="111"/>
      <c r="B81" s="112"/>
      <c r="C81" s="109"/>
      <c r="D81" s="109"/>
      <c r="E81" s="113"/>
    </row>
    <row r="82" spans="1:5" s="115" customFormat="1" ht="15.75" x14ac:dyDescent="0.2">
      <c r="A82" s="111"/>
      <c r="B82" s="112"/>
      <c r="C82" s="109"/>
      <c r="D82" s="109"/>
      <c r="E82" s="113"/>
    </row>
    <row r="83" spans="1:5" s="115" customFormat="1" ht="15.75" x14ac:dyDescent="0.2">
      <c r="A83" s="111"/>
      <c r="B83" s="112"/>
      <c r="C83" s="109"/>
      <c r="D83" s="109"/>
      <c r="E83" s="113"/>
    </row>
    <row r="84" spans="1:5" s="115" customFormat="1" ht="15.75" x14ac:dyDescent="0.2">
      <c r="A84" s="111"/>
      <c r="B84" s="112"/>
      <c r="C84" s="109"/>
      <c r="D84" s="109"/>
      <c r="E84" s="113"/>
    </row>
    <row r="85" spans="1:5" s="115" customFormat="1" ht="15.75" x14ac:dyDescent="0.2">
      <c r="A85" s="111"/>
      <c r="B85" s="112"/>
      <c r="C85" s="109"/>
      <c r="D85" s="109"/>
      <c r="E85" s="113"/>
    </row>
    <row r="86" spans="1:5" s="115" customFormat="1" ht="15.75" x14ac:dyDescent="0.2">
      <c r="A86" s="111"/>
      <c r="B86" s="112"/>
      <c r="C86" s="109"/>
      <c r="D86" s="109"/>
      <c r="E86" s="113"/>
    </row>
    <row r="87" spans="1:5" s="115" customFormat="1" ht="15.75" x14ac:dyDescent="0.2">
      <c r="A87" s="111"/>
      <c r="B87" s="112"/>
      <c r="C87" s="109"/>
      <c r="D87" s="109"/>
      <c r="E87" s="113"/>
    </row>
    <row r="88" spans="1:5" s="115" customFormat="1" ht="15.75" x14ac:dyDescent="0.2">
      <c r="A88" s="111"/>
      <c r="B88" s="112"/>
      <c r="C88" s="109"/>
      <c r="D88" s="109"/>
      <c r="E88" s="113"/>
    </row>
    <row r="89" spans="1:5" s="115" customFormat="1" ht="15.75" x14ac:dyDescent="0.2">
      <c r="A89" s="111"/>
      <c r="B89" s="112"/>
      <c r="C89" s="109"/>
      <c r="D89" s="109"/>
      <c r="E89" s="113"/>
    </row>
    <row r="90" spans="1:5" s="115" customFormat="1" ht="15.75" x14ac:dyDescent="0.2">
      <c r="A90" s="111"/>
      <c r="B90" s="112"/>
      <c r="C90" s="109"/>
      <c r="D90" s="109"/>
      <c r="E90" s="113"/>
    </row>
    <row r="91" spans="1:5" s="115" customFormat="1" ht="15.75" x14ac:dyDescent="0.2">
      <c r="A91" s="111"/>
      <c r="B91" s="112"/>
      <c r="C91" s="109"/>
      <c r="D91" s="109"/>
      <c r="E91" s="113"/>
    </row>
    <row r="92" spans="1:5" s="115" customFormat="1" ht="15.75" x14ac:dyDescent="0.2">
      <c r="A92" s="111"/>
      <c r="B92" s="112"/>
      <c r="C92" s="109"/>
      <c r="D92" s="109"/>
      <c r="E92" s="113"/>
    </row>
    <row r="93" spans="1:5" s="115" customFormat="1" ht="15.75" x14ac:dyDescent="0.2">
      <c r="A93" s="111"/>
      <c r="B93" s="112"/>
      <c r="C93" s="109"/>
      <c r="D93" s="109"/>
      <c r="E93" s="113"/>
    </row>
    <row r="94" spans="1:5" s="115" customFormat="1" ht="15.75" x14ac:dyDescent="0.2">
      <c r="A94" s="111"/>
      <c r="B94" s="112"/>
      <c r="C94" s="109"/>
      <c r="D94" s="109"/>
      <c r="E94" s="113"/>
    </row>
    <row r="95" spans="1:5" s="115" customFormat="1" ht="15.75" x14ac:dyDescent="0.2">
      <c r="A95" s="111"/>
      <c r="B95" s="112"/>
      <c r="C95" s="109"/>
      <c r="D95" s="109"/>
      <c r="E95" s="113"/>
    </row>
    <row r="96" spans="1:5" s="115" customFormat="1" ht="15.75" x14ac:dyDescent="0.2">
      <c r="A96" s="111"/>
      <c r="B96" s="112"/>
      <c r="C96" s="109"/>
      <c r="D96" s="109"/>
      <c r="E96" s="113"/>
    </row>
    <row r="97" spans="1:102" s="115" customFormat="1" ht="15.75" x14ac:dyDescent="0.2">
      <c r="A97" s="111"/>
      <c r="B97" s="112"/>
      <c r="C97" s="109"/>
      <c r="D97" s="109"/>
      <c r="E97" s="113"/>
    </row>
    <row r="98" spans="1:102" s="115" customFormat="1" ht="15.75" x14ac:dyDescent="0.2">
      <c r="A98" s="111"/>
      <c r="B98" s="112"/>
      <c r="C98" s="109"/>
      <c r="D98" s="109"/>
      <c r="E98" s="113"/>
    </row>
    <row r="99" spans="1:102" s="115" customFormat="1" ht="15.75" x14ac:dyDescent="0.2">
      <c r="A99" s="111"/>
      <c r="B99" s="112"/>
      <c r="C99" s="109"/>
      <c r="D99" s="109"/>
      <c r="E99" s="113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71232981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75"/>
      <c r="C105" s="76"/>
      <c r="D105" s="77"/>
      <c r="E105" s="78"/>
    </row>
    <row r="106" spans="1:102" ht="15.75" x14ac:dyDescent="0.2">
      <c r="B106" s="75"/>
      <c r="C106" s="76"/>
      <c r="D106" s="77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23"/>
  <sheetViews>
    <sheetView zoomScale="90" zoomScaleNormal="90" workbookViewId="0">
      <selection activeCell="N19" sqref="A1:N19"/>
    </sheetView>
  </sheetViews>
  <sheetFormatPr defaultColWidth="9.140625" defaultRowHeight="19.5" customHeight="1" x14ac:dyDescent="0.2"/>
  <cols>
    <col min="1" max="1" width="9.7109375" style="52" bestFit="1" customWidth="1"/>
    <col min="2" max="2" width="14" style="38" bestFit="1" customWidth="1"/>
    <col min="3" max="3" width="12.7109375" style="38" bestFit="1" customWidth="1"/>
    <col min="4" max="4" width="11.5703125" style="38" bestFit="1" customWidth="1"/>
    <col min="5" max="5" width="15.7109375" style="38" bestFit="1" customWidth="1"/>
    <col min="6" max="6" width="16" style="38" bestFit="1" customWidth="1"/>
    <col min="7" max="9" width="14" style="38" bestFit="1" customWidth="1"/>
    <col min="10" max="10" width="14.7109375" style="38" bestFit="1" customWidth="1"/>
    <col min="11" max="11" width="12.7109375" style="38" bestFit="1" customWidth="1"/>
    <col min="12" max="12" width="15.7109375" style="38" bestFit="1" customWidth="1"/>
    <col min="13" max="13" width="14" style="38" hidden="1" customWidth="1"/>
    <col min="14" max="14" width="15.5703125" style="52" bestFit="1" customWidth="1"/>
    <col min="15" max="15" width="12.85546875" style="38" bestFit="1" customWidth="1"/>
    <col min="16" max="16" width="28.28515625" style="38" customWidth="1"/>
    <col min="17" max="17" width="25.42578125" style="39" bestFit="1" customWidth="1"/>
    <col min="18" max="18" width="28.7109375" style="39" bestFit="1" customWidth="1"/>
    <col min="19" max="16384" width="9.140625" style="38"/>
  </cols>
  <sheetData>
    <row r="1" spans="1:18" ht="54" customHeight="1" x14ac:dyDescent="0.2">
      <c r="A1" s="128" t="s">
        <v>71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1:18" s="35" customFormat="1" ht="18.75" x14ac:dyDescent="0.2">
      <c r="A2" s="141" t="s">
        <v>4</v>
      </c>
      <c r="B2" s="130" t="s">
        <v>5</v>
      </c>
      <c r="C2" s="130"/>
      <c r="D2" s="130"/>
      <c r="E2" s="130"/>
      <c r="F2" s="131" t="s">
        <v>0</v>
      </c>
      <c r="G2" s="131"/>
      <c r="H2" s="131"/>
      <c r="I2" s="131"/>
      <c r="J2" s="131"/>
      <c r="K2" s="131"/>
      <c r="L2" s="131"/>
      <c r="M2" s="137" t="s">
        <v>22</v>
      </c>
      <c r="N2" s="132" t="s">
        <v>25</v>
      </c>
      <c r="Q2" s="36"/>
      <c r="R2" s="36"/>
    </row>
    <row r="3" spans="1:18" s="31" customFormat="1" ht="14.25" customHeight="1" x14ac:dyDescent="0.2">
      <c r="A3" s="141"/>
      <c r="B3" s="142" t="s">
        <v>33</v>
      </c>
      <c r="C3" s="140" t="s">
        <v>26</v>
      </c>
      <c r="D3" s="140" t="s">
        <v>29</v>
      </c>
      <c r="E3" s="142" t="s">
        <v>6</v>
      </c>
      <c r="F3" s="149" t="s">
        <v>95</v>
      </c>
      <c r="G3" s="146" t="s">
        <v>96</v>
      </c>
      <c r="H3" s="146" t="s">
        <v>97</v>
      </c>
      <c r="I3" s="143" t="s">
        <v>98</v>
      </c>
      <c r="J3" s="147" t="s">
        <v>66</v>
      </c>
      <c r="K3" s="143" t="s">
        <v>29</v>
      </c>
      <c r="L3" s="143" t="s">
        <v>7</v>
      </c>
      <c r="M3" s="138"/>
      <c r="N3" s="133"/>
      <c r="Q3" s="32"/>
      <c r="R3" s="32"/>
    </row>
    <row r="4" spans="1:18" s="31" customFormat="1" ht="14.25" x14ac:dyDescent="0.2">
      <c r="A4" s="141"/>
      <c r="B4" s="142"/>
      <c r="C4" s="140"/>
      <c r="D4" s="140"/>
      <c r="E4" s="142"/>
      <c r="F4" s="149"/>
      <c r="G4" s="146"/>
      <c r="H4" s="146"/>
      <c r="I4" s="144"/>
      <c r="J4" s="148"/>
      <c r="K4" s="144"/>
      <c r="L4" s="144"/>
      <c r="M4" s="139"/>
      <c r="N4" s="33"/>
      <c r="Q4" s="32"/>
      <c r="R4" s="32"/>
    </row>
    <row r="5" spans="1:18" s="34" customFormat="1" ht="22.5" customHeight="1" x14ac:dyDescent="0.2">
      <c r="A5" s="134" t="s">
        <v>21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6"/>
      <c r="M5" s="37"/>
      <c r="N5" s="2">
        <f>'T1'!D5</f>
        <v>64990822</v>
      </c>
    </row>
    <row r="6" spans="1:18" s="44" customFormat="1" ht="22.5" customHeight="1" x14ac:dyDescent="0.2">
      <c r="A6" s="40" t="s">
        <v>8</v>
      </c>
      <c r="B6" s="41">
        <f>SUMIF('T1'!$E$6:$E$18,'Tổng thu - chi'!$B$3,'T1'!$C$6:$C$18)</f>
        <v>6200000</v>
      </c>
      <c r="C6" s="41">
        <f>SUMIF('T1'!$E$6:$E$18,'Tổng thu - chi'!$C$3,'T1'!$C$6:$C$18)</f>
        <v>5115</v>
      </c>
      <c r="D6" s="41">
        <f>SUMIF('T1'!$E$6:$E$18,'Tổng thu - chi'!$D$3,'T1'!$C$6:$C$18)</f>
        <v>0</v>
      </c>
      <c r="E6" s="41">
        <f t="shared" ref="E6:E17" si="0">SUM(B6:D6)</f>
        <v>6205115</v>
      </c>
      <c r="F6" s="42">
        <f>SUMIF('T1'!$E$6:$E$18,'Tổng thu - chi'!$F$3,'T1'!$D$6:$D$18)</f>
        <v>5921000</v>
      </c>
      <c r="G6" s="42">
        <f>SUMIF('T1'!$E$6:$E$18,'Tổng thu - chi'!$G$3,'T1'!$D$6:$D$18)</f>
        <v>0</v>
      </c>
      <c r="H6" s="42">
        <f>SUMIF('T1'!$E$6:$E$18,'Tổng thu - chi'!$H$3,'T1'!$D$6:$D$18)</f>
        <v>0</v>
      </c>
      <c r="I6" s="42">
        <f>SUMIF('T1'!$E$6:$E$18,'Tổng thu - chi'!$I$3,'T1'!$D$6:$D$18)</f>
        <v>0</v>
      </c>
      <c r="J6" s="42">
        <f>SUMIF('T1'!$E$6:$E$18,'Tổng thu - chi'!$J$3,'T1'!$D$6:$D$18)</f>
        <v>0</v>
      </c>
      <c r="K6" s="42">
        <f>SUMIF('T1'!$E$6:$E$18,'Tổng thu - chi'!$K$3,'T1'!$D$6:$D$18)</f>
        <v>0</v>
      </c>
      <c r="L6" s="42">
        <f t="shared" ref="L6:L17" si="1">SUM(F6:K6)</f>
        <v>5921000</v>
      </c>
      <c r="M6" s="87">
        <f>SUMIF('T1'!$E$6:$E$18,'Tổng thu - chi'!$M$3,'T1'!$D$6:$D$18)</f>
        <v>0</v>
      </c>
      <c r="N6" s="43">
        <f t="shared" ref="N6:N17" si="2">N5+E6-L6-M6</f>
        <v>65274937</v>
      </c>
      <c r="Q6" s="45"/>
      <c r="R6" s="45"/>
    </row>
    <row r="7" spans="1:18" s="44" customFormat="1" ht="22.5" customHeight="1" x14ac:dyDescent="0.2">
      <c r="A7" s="40" t="s">
        <v>9</v>
      </c>
      <c r="B7" s="41">
        <f>SUMIF('T2'!$E$6:$E$32,'Tổng thu - chi'!$B$3,'T2'!$C$6:$C$32)</f>
        <v>10475000</v>
      </c>
      <c r="C7" s="41">
        <f>SUMIF('T2'!$E$6:$E$32,'Tổng thu - chi'!$C$3,'T2'!$C$6:$C$32)</f>
        <v>5044</v>
      </c>
      <c r="D7" s="41">
        <f>SUMIF('T2'!$E$6:$E$32,'Tổng thu - chi'!$D$3,'T2'!$C$6:$C$32)</f>
        <v>0</v>
      </c>
      <c r="E7" s="41">
        <f t="shared" si="0"/>
        <v>10480044</v>
      </c>
      <c r="F7" s="42">
        <f>SUMIF('T2'!$E$6:$E$32,'Tổng thu - chi'!$F$3,'T2'!$D$6:$D$32)</f>
        <v>3760000</v>
      </c>
      <c r="G7" s="42">
        <f>SUMIF('T2'!$E$6:$E$32,'Tổng thu - chi'!$G$3,'T2'!$D$6:$D$32)</f>
        <v>0</v>
      </c>
      <c r="H7" s="42">
        <f>SUMIF('T2'!$E$6:$E$32,'Tổng thu - chi'!$H$3,'T2'!$D$6:$D$32)</f>
        <v>0</v>
      </c>
      <c r="I7" s="42">
        <f>SUMIF('T2'!$E$6:$E$32,'Tổng thu - chi'!$I$3,'T2'!$D$6:$D$32)</f>
        <v>0</v>
      </c>
      <c r="J7" s="42">
        <f>SUMIF('T2'!$E$6:$E$32,'Tổng thu - chi'!$J$3,'T2'!$D$6:$D$32)</f>
        <v>522000</v>
      </c>
      <c r="K7" s="42">
        <f>SUMIF('T2'!$E$6:$E$32,'Tổng thu - chi'!$K$3,'T2'!$D$6:$D$32)</f>
        <v>240000</v>
      </c>
      <c r="L7" s="42">
        <f t="shared" si="1"/>
        <v>4522000</v>
      </c>
      <c r="M7" s="87">
        <f>SUMIF('T2'!$E$6:$E$32,'Tổng thu - chi'!$M$3,'T2'!$D$6:$D$32)</f>
        <v>0</v>
      </c>
      <c r="N7" s="43">
        <f t="shared" si="2"/>
        <v>71232981</v>
      </c>
      <c r="Q7" s="45"/>
      <c r="R7" s="45"/>
    </row>
    <row r="8" spans="1:18" s="44" customFormat="1" ht="22.5" customHeight="1" x14ac:dyDescent="0.2">
      <c r="A8" s="40" t="s">
        <v>10</v>
      </c>
      <c r="B8" s="41">
        <f>SUMIF('T3'!$E$6:$E$99,'Tổng thu - chi'!$B$3,'T3'!$C$6:$C$99)</f>
        <v>0</v>
      </c>
      <c r="C8" s="41">
        <f>SUMIF('T3'!$E$6:$E$99,'Tổng thu - chi'!$C$3,'T3'!$C$6:$C$99)</f>
        <v>0</v>
      </c>
      <c r="D8" s="41">
        <f>SUMIF('T3'!$E$6:$E$99,'Tổng thu - chi'!$D$3,'T3'!$C$6:$C$99)</f>
        <v>0</v>
      </c>
      <c r="E8" s="41">
        <f t="shared" si="0"/>
        <v>0</v>
      </c>
      <c r="F8" s="42">
        <f>SUMIF('T3'!$E$6:$E$99,'Tổng thu - chi'!$F$3,'T3'!$D$6:$D$99)</f>
        <v>0</v>
      </c>
      <c r="G8" s="42">
        <f>SUMIF('T3'!$E$6:$E$99,'Tổng thu - chi'!$G$3,'T3'!$D$6:$D$99)</f>
        <v>0</v>
      </c>
      <c r="H8" s="42">
        <f>SUMIF('T3'!$E$6:$E$99,'Tổng thu - chi'!$H$3,'T3'!$D$6:$D$99)</f>
        <v>0</v>
      </c>
      <c r="I8" s="42">
        <f>SUMIF('T3'!$E$6:$E$99,'Tổng thu - chi'!$I$3,'T3'!$D$6:$D$99)</f>
        <v>0</v>
      </c>
      <c r="J8" s="42">
        <f>SUMIF('T3'!$E$6:$E$99,'Tổng thu - chi'!$J$3,'T3'!$D$6:$D$99)</f>
        <v>0</v>
      </c>
      <c r="K8" s="42">
        <f>SUMIF('T3'!$E$6:$E$99,'Tổng thu - chi'!$K$3,'T3'!$D$6:$D$99)</f>
        <v>0</v>
      </c>
      <c r="L8" s="42">
        <f t="shared" si="1"/>
        <v>0</v>
      </c>
      <c r="M8" s="87">
        <f>SUMIF('T3'!$E$6:$E$99,'Tổng thu - chi'!$M$3,'T3'!$D$6:$D$99)</f>
        <v>0</v>
      </c>
      <c r="N8" s="43">
        <f t="shared" si="2"/>
        <v>71232981</v>
      </c>
      <c r="Q8" s="45"/>
      <c r="R8" s="45"/>
    </row>
    <row r="9" spans="1:18" s="44" customFormat="1" ht="22.5" customHeight="1" x14ac:dyDescent="0.2">
      <c r="A9" s="40" t="s">
        <v>11</v>
      </c>
      <c r="B9" s="41">
        <f>SUMIF('T4'!$E$6:$E$99,'Tổng thu - chi'!$B$3,'T4'!$C$6:$C$99)</f>
        <v>0</v>
      </c>
      <c r="C9" s="41">
        <f>SUMIF('T4'!$E$6:$E$99,'Tổng thu - chi'!$C$3,'T4'!$C$6:$C$99)</f>
        <v>0</v>
      </c>
      <c r="D9" s="41">
        <f>SUMIF('T4'!$E$6:$E$99,'Tổng thu - chi'!$D$3,'T4'!$C$6:$C$99)</f>
        <v>0</v>
      </c>
      <c r="E9" s="41">
        <f t="shared" si="0"/>
        <v>0</v>
      </c>
      <c r="F9" s="42">
        <f>SUMIF('T4'!$E$6:$E$99,'Tổng thu - chi'!$F$3,'T4'!$D$6:$D$99)</f>
        <v>0</v>
      </c>
      <c r="G9" s="42">
        <f>SUMIF('T4'!$E$6:$E$99,'Tổng thu - chi'!$G$3,'T4'!$D$6:$D$99)</f>
        <v>0</v>
      </c>
      <c r="H9" s="42">
        <f>SUMIF('T4'!$E$6:$E$99,'Tổng thu - chi'!$H$3,'T4'!$D$6:$D$99)</f>
        <v>0</v>
      </c>
      <c r="I9" s="42">
        <f>SUMIF('T4'!$E$6:$E$99,'Tổng thu - chi'!$I$3,'T4'!$D$6:$D$99)</f>
        <v>0</v>
      </c>
      <c r="J9" s="42">
        <f>SUMIF('T4'!$E$6:$E$99,'Tổng thu - chi'!$J$3,'T4'!$D$6:$D$99)</f>
        <v>0</v>
      </c>
      <c r="K9" s="42">
        <f>SUMIF('T4'!$E$6:$E$99,'Tổng thu - chi'!$K$3,'T4'!$D$6:$D$99)</f>
        <v>0</v>
      </c>
      <c r="L9" s="42">
        <f t="shared" si="1"/>
        <v>0</v>
      </c>
      <c r="M9" s="87">
        <f>SUMIF('T4'!$E$6:$E$99,'Tổng thu - chi'!$M$3,'T4'!$D$6:$D$99)</f>
        <v>0</v>
      </c>
      <c r="N9" s="43">
        <f t="shared" si="2"/>
        <v>71232981</v>
      </c>
      <c r="Q9" s="45"/>
      <c r="R9" s="45"/>
    </row>
    <row r="10" spans="1:18" s="44" customFormat="1" ht="22.5" customHeight="1" x14ac:dyDescent="0.2">
      <c r="A10" s="40" t="s">
        <v>12</v>
      </c>
      <c r="B10" s="41">
        <f>SUMIF('T5'!$E$6:$E$99,'Tổng thu - chi'!$B$3,'T5'!$C$6:$C$99)</f>
        <v>0</v>
      </c>
      <c r="C10" s="41">
        <f>SUMIF('T5'!$E$6:$E$99,'Tổng thu - chi'!$C$3,'T5'!$C$6:$C$99)</f>
        <v>0</v>
      </c>
      <c r="D10" s="41">
        <f>SUMIF('T5'!$E$6:$E$99,'Tổng thu - chi'!$D$3,'T5'!$C$6:$C$99)</f>
        <v>0</v>
      </c>
      <c r="E10" s="41">
        <f t="shared" si="0"/>
        <v>0</v>
      </c>
      <c r="F10" s="42">
        <f>SUMIF('T5'!$E$6:$E$99,'Tổng thu - chi'!$F$3,'T5'!$D$6:$D$99)</f>
        <v>0</v>
      </c>
      <c r="G10" s="42">
        <f>SUMIF('T5'!$E$6:$E$99,'Tổng thu - chi'!$G$3,'T5'!$D$6:$D$99)</f>
        <v>0</v>
      </c>
      <c r="H10" s="42">
        <f>SUMIF('T5'!$E$6:$E$99,'Tổng thu - chi'!$H$3,'T5'!$D$6:$D$99)</f>
        <v>0</v>
      </c>
      <c r="I10" s="42">
        <f>SUMIF('T5'!$E$6:$E$99,'Tổng thu - chi'!$I$3,'T5'!$D$6:$D$99)</f>
        <v>0</v>
      </c>
      <c r="J10" s="42">
        <f>SUMIF('T5'!$E$6:$E$99,'Tổng thu - chi'!$J$3,'T5'!$D$6:$D$99)</f>
        <v>0</v>
      </c>
      <c r="K10" s="42">
        <f>SUMIF('T5'!$E$6:$E$99,'Tổng thu - chi'!$K$3,'T5'!$D$6:$D$99)</f>
        <v>0</v>
      </c>
      <c r="L10" s="42">
        <f t="shared" si="1"/>
        <v>0</v>
      </c>
      <c r="M10" s="87">
        <f>SUMIF('T5'!$E$6:$E$99,'Tổng thu - chi'!$M$3,'T5'!$D$6:$D$99)</f>
        <v>0</v>
      </c>
      <c r="N10" s="43">
        <f t="shared" si="2"/>
        <v>71232981</v>
      </c>
      <c r="Q10" s="45"/>
      <c r="R10" s="45"/>
    </row>
    <row r="11" spans="1:18" s="44" customFormat="1" ht="22.5" customHeight="1" x14ac:dyDescent="0.2">
      <c r="A11" s="40" t="s">
        <v>13</v>
      </c>
      <c r="B11" s="41">
        <f>SUMIF('T6'!$E$6:$E$99,'Tổng thu - chi'!$B$3,'T6'!$C$6:$C$99)</f>
        <v>0</v>
      </c>
      <c r="C11" s="41">
        <f>SUMIF('T6'!$E$6:$E$99,'Tổng thu - chi'!$C$3,'T6'!$C$6:$C$99)</f>
        <v>0</v>
      </c>
      <c r="D11" s="41">
        <f>SUMIF('T6'!$E$6:$E$99,'Tổng thu - chi'!$D$3,'T6'!$C$6:$C$99)</f>
        <v>0</v>
      </c>
      <c r="E11" s="41">
        <f t="shared" si="0"/>
        <v>0</v>
      </c>
      <c r="F11" s="42">
        <f>SUMIF('T6'!$E$6:$E$99,'Tổng thu - chi'!$F$3,'T6'!$D$6:$D$99)</f>
        <v>0</v>
      </c>
      <c r="G11" s="42">
        <f>SUMIF('T6'!$E$6:$E$99,'Tổng thu - chi'!$G$3,'T6'!$D$6:$D$99)</f>
        <v>0</v>
      </c>
      <c r="H11" s="42">
        <f>SUMIF('T6'!$E$6:$E$99,'Tổng thu - chi'!$H$3,'T6'!$D$6:$D$99)</f>
        <v>0</v>
      </c>
      <c r="I11" s="42">
        <f>SUMIF('T6'!$E$6:$E$99,'Tổng thu - chi'!$I$3,'T6'!$D$6:$D$99)</f>
        <v>0</v>
      </c>
      <c r="J11" s="42">
        <f>SUMIF('T6'!$E$6:$E$99,'Tổng thu - chi'!$J$3,'T6'!$D$6:$D$99)</f>
        <v>0</v>
      </c>
      <c r="K11" s="42">
        <f>SUMIF('T6'!$E$6:$E$99,'Tổng thu - chi'!$K$3,'T6'!$D$6:$D$99)</f>
        <v>0</v>
      </c>
      <c r="L11" s="42">
        <f t="shared" si="1"/>
        <v>0</v>
      </c>
      <c r="M11" s="87">
        <f>SUMIF('T6'!$E$6:$E$99,'Tổng thu - chi'!$M$3,'T6'!$D$6:$D$99)</f>
        <v>0</v>
      </c>
      <c r="N11" s="43">
        <f t="shared" si="2"/>
        <v>71232981</v>
      </c>
      <c r="Q11" s="45"/>
      <c r="R11" s="45"/>
    </row>
    <row r="12" spans="1:18" s="44" customFormat="1" ht="22.5" customHeight="1" x14ac:dyDescent="0.2">
      <c r="A12" s="40" t="s">
        <v>14</v>
      </c>
      <c r="B12" s="41">
        <f>SUMIF('T7'!$E$6:$E$99,'Tổng thu - chi'!$B$3,'T7'!$C$6:$C$99)</f>
        <v>0</v>
      </c>
      <c r="C12" s="41">
        <f>SUMIF('T7'!$E$6:$E$99,'Tổng thu - chi'!$C$3,'T7'!$C$6:$C$99)</f>
        <v>0</v>
      </c>
      <c r="D12" s="41">
        <f>SUMIF('T7'!$E$6:$E$99,'Tổng thu - chi'!$D$3,'T7'!$C$6:$C$99)</f>
        <v>0</v>
      </c>
      <c r="E12" s="41">
        <f t="shared" si="0"/>
        <v>0</v>
      </c>
      <c r="F12" s="42">
        <f>SUMIF('T7'!$E$6:$E$99,'Tổng thu - chi'!$F$3,'T7'!$D$6:$D$99)</f>
        <v>0</v>
      </c>
      <c r="G12" s="42">
        <f>SUMIF('T7'!$E$6:$E$99,'Tổng thu - chi'!$G$3,'T7'!$D$6:$D$99)</f>
        <v>0</v>
      </c>
      <c r="H12" s="42">
        <f>SUMIF('T7'!$E$6:$E$99,'Tổng thu - chi'!$H$3,'T7'!$D$6:$D$99)</f>
        <v>0</v>
      </c>
      <c r="I12" s="42">
        <f>SUMIF('T7'!$E$6:$E$99,'Tổng thu - chi'!$I$3,'T7'!$D$6:$D$99)</f>
        <v>0</v>
      </c>
      <c r="J12" s="42">
        <f>SUMIF('T7'!$E$6:$E$99,'Tổng thu - chi'!$J$3,'T7'!$D$6:$D$99)</f>
        <v>0</v>
      </c>
      <c r="K12" s="42">
        <f>SUMIF('T7'!$E$6:$E$99,'Tổng thu - chi'!$K$3,'T7'!$D$6:$D$99)</f>
        <v>0</v>
      </c>
      <c r="L12" s="42">
        <f t="shared" si="1"/>
        <v>0</v>
      </c>
      <c r="M12" s="87">
        <f>SUMIF('T7'!$E$6:$E$99,'Tổng thu - chi'!$M$3,'T7'!$D$6:$D$99)</f>
        <v>0</v>
      </c>
      <c r="N12" s="43">
        <f t="shared" si="2"/>
        <v>71232981</v>
      </c>
      <c r="Q12" s="45"/>
      <c r="R12" s="45"/>
    </row>
    <row r="13" spans="1:18" s="44" customFormat="1" ht="22.5" customHeight="1" x14ac:dyDescent="0.2">
      <c r="A13" s="40" t="s">
        <v>15</v>
      </c>
      <c r="B13" s="41">
        <f>SUMIF('T8'!$E$6:$E$99,'Tổng thu - chi'!$B$3,'T8'!$C$6:$C$99)</f>
        <v>0</v>
      </c>
      <c r="C13" s="41">
        <f>SUMIF('T8'!$E$6:$E$99,'Tổng thu - chi'!$C$3,'T8'!$C$6:$C$99)</f>
        <v>0</v>
      </c>
      <c r="D13" s="41">
        <f>SUMIF('T8'!$E$6:$E$99,'Tổng thu - chi'!$D$3,'T8'!$C$6:$C$99)</f>
        <v>0</v>
      </c>
      <c r="E13" s="41">
        <f t="shared" si="0"/>
        <v>0</v>
      </c>
      <c r="F13" s="42">
        <f>SUMIF('T8'!$E$6:$E$99,'Tổng thu - chi'!$F$3,'T8'!$D$6:$D$99)</f>
        <v>0</v>
      </c>
      <c r="G13" s="42">
        <f>SUMIF('T8'!$E$6:$E$99,'Tổng thu - chi'!$G$3,'T8'!$D$6:$D$99)</f>
        <v>0</v>
      </c>
      <c r="H13" s="42">
        <f>SUMIF('T8'!$E$6:$E$99,'Tổng thu - chi'!$H$3,'T8'!$D$6:$D$99)</f>
        <v>0</v>
      </c>
      <c r="I13" s="42">
        <f>SUMIF('T8'!$E$6:$E$99,'Tổng thu - chi'!$I$3,'T8'!$D$6:$D$99)</f>
        <v>0</v>
      </c>
      <c r="J13" s="42">
        <f>SUMIF('T8'!$E$6:$E$99,'Tổng thu - chi'!$J$3,'T8'!$D$6:$D$99)</f>
        <v>0</v>
      </c>
      <c r="K13" s="42">
        <f>SUMIF('T8'!$E$6:$E$99,'Tổng thu - chi'!$K$3,'T8'!$D$6:$D$99)</f>
        <v>0</v>
      </c>
      <c r="L13" s="42">
        <f t="shared" si="1"/>
        <v>0</v>
      </c>
      <c r="M13" s="87">
        <f>SUMIF('T8'!$E$6:$E$99,'Tổng thu - chi'!$M$3,'T8'!$D$6:$D$99)</f>
        <v>0</v>
      </c>
      <c r="N13" s="43">
        <f t="shared" si="2"/>
        <v>71232981</v>
      </c>
      <c r="Q13" s="45"/>
      <c r="R13" s="45"/>
    </row>
    <row r="14" spans="1:18" s="44" customFormat="1" ht="22.5" customHeight="1" x14ac:dyDescent="0.2">
      <c r="A14" s="40" t="s">
        <v>16</v>
      </c>
      <c r="B14" s="41">
        <f>SUMIF('T9'!$E$6:$E$99,'Tổng thu - chi'!$B$3,'T9'!$C$6:$C$99)</f>
        <v>0</v>
      </c>
      <c r="C14" s="41">
        <f>SUMIF('T9'!$E$6:$E$99,'Tổng thu - chi'!$C$3,'T9'!$C$6:$C$99)</f>
        <v>0</v>
      </c>
      <c r="D14" s="41">
        <f>SUMIF('T9'!$E$6:$E$99,'Tổng thu - chi'!$D$3,'T9'!$C$6:$C$99)</f>
        <v>0</v>
      </c>
      <c r="E14" s="41">
        <f t="shared" si="0"/>
        <v>0</v>
      </c>
      <c r="F14" s="42">
        <f>SUMIF('T9'!$E$6:$E$99,'Tổng thu - chi'!$F$3,'T9'!$D$6:$D$99)</f>
        <v>0</v>
      </c>
      <c r="G14" s="42">
        <f>SUMIF('T9'!$E$6:$E$99,'Tổng thu - chi'!$G$3,'T9'!$D$6:$D$99)</f>
        <v>0</v>
      </c>
      <c r="H14" s="42">
        <f>SUMIF('T9'!$E$6:$E$99,'Tổng thu - chi'!$H$3,'T9'!$D$6:$D$99)</f>
        <v>0</v>
      </c>
      <c r="I14" s="42">
        <f>SUMIF('T9'!$E$6:$E$99,'Tổng thu - chi'!$I$3,'T9'!$D$6:$D$99)</f>
        <v>0</v>
      </c>
      <c r="J14" s="42">
        <f>SUMIF('T9'!$E$6:$E$99,'Tổng thu - chi'!$J$3,'T9'!$D$6:$D$99)</f>
        <v>0</v>
      </c>
      <c r="K14" s="42">
        <f>SUMIF('T9'!$E$6:$E$99,'Tổng thu - chi'!$K$3,'T9'!$D$6:$D$99)</f>
        <v>0</v>
      </c>
      <c r="L14" s="42">
        <f t="shared" si="1"/>
        <v>0</v>
      </c>
      <c r="M14" s="87">
        <f>SUMIF('T9'!$E$6:$E$99,'Tổng thu - chi'!$M$3,'T9'!$D$6:$D$99)</f>
        <v>0</v>
      </c>
      <c r="N14" s="43">
        <f t="shared" si="2"/>
        <v>71232981</v>
      </c>
      <c r="Q14" s="45"/>
      <c r="R14" s="45"/>
    </row>
    <row r="15" spans="1:18" s="44" customFormat="1" ht="22.5" customHeight="1" x14ac:dyDescent="0.2">
      <c r="A15" s="40" t="s">
        <v>17</v>
      </c>
      <c r="B15" s="41">
        <f>SUMIF('T10'!$E$6:$E$99,'Tổng thu - chi'!$B$3,'T10'!$C$6:$C$99)</f>
        <v>0</v>
      </c>
      <c r="C15" s="41">
        <f>SUMIF('T10'!$E$6:$E$99,'Tổng thu - chi'!$C$3,'T10'!$C$6:$C$99)</f>
        <v>0</v>
      </c>
      <c r="D15" s="41">
        <f>SUMIF('T10'!$E$6:$E$99,'Tổng thu - chi'!$D$3,'T10'!$C$6:$C$99)</f>
        <v>0</v>
      </c>
      <c r="E15" s="41">
        <f t="shared" si="0"/>
        <v>0</v>
      </c>
      <c r="F15" s="42">
        <f>SUMIF('T10'!$E$6:$E$99,'Tổng thu - chi'!$F$3,'T10'!$D$6:$D$99)</f>
        <v>0</v>
      </c>
      <c r="G15" s="42">
        <f>SUMIF('T10'!$E$6:$E$99,'Tổng thu - chi'!$G$3,'T10'!$D$6:$D$99)</f>
        <v>0</v>
      </c>
      <c r="H15" s="42">
        <f>SUMIF('T10'!$E$6:$E$99,'Tổng thu - chi'!$H$3,'T10'!$D$6:$D$99)</f>
        <v>0</v>
      </c>
      <c r="I15" s="42">
        <f>SUMIF('T10'!$E$6:$E$99,'Tổng thu - chi'!$I$3,'T10'!$D$6:$D$99)</f>
        <v>0</v>
      </c>
      <c r="J15" s="42">
        <f>SUMIF('T10'!$E$6:$E$99,'Tổng thu - chi'!$J$3,'T10'!$D$6:$D$99)</f>
        <v>0</v>
      </c>
      <c r="K15" s="42">
        <f>SUMIF('T10'!$E$6:$E$99,'Tổng thu - chi'!$K$3,'T10'!$D$6:$D$99)</f>
        <v>0</v>
      </c>
      <c r="L15" s="42">
        <f t="shared" si="1"/>
        <v>0</v>
      </c>
      <c r="M15" s="87">
        <f>SUMIF('T10'!$E$6:$E$99,'Tổng thu - chi'!$M$3,'T10'!$D$6:$D$99)</f>
        <v>0</v>
      </c>
      <c r="N15" s="43">
        <f t="shared" si="2"/>
        <v>71232981</v>
      </c>
      <c r="Q15" s="45"/>
      <c r="R15" s="45"/>
    </row>
    <row r="16" spans="1:18" s="44" customFormat="1" ht="22.5" customHeight="1" x14ac:dyDescent="0.2">
      <c r="A16" s="40" t="s">
        <v>18</v>
      </c>
      <c r="B16" s="41">
        <f>SUMIF('T11'!$E$6:$E$99,'Tổng thu - chi'!$B$3,'T11'!$C$6:$C$99)</f>
        <v>0</v>
      </c>
      <c r="C16" s="41">
        <f>SUMIF('T11'!$E$6:$E$99,'Tổng thu - chi'!$C$3,'T11'!$C$6:$C$99)</f>
        <v>0</v>
      </c>
      <c r="D16" s="41">
        <f>SUMIF('T11'!$E$6:$E$99,'Tổng thu - chi'!$D$3,'T11'!$C$6:$C$99)</f>
        <v>0</v>
      </c>
      <c r="E16" s="41">
        <f t="shared" si="0"/>
        <v>0</v>
      </c>
      <c r="F16" s="42">
        <f>SUMIF('T11'!$E$6:$E$99,'Tổng thu - chi'!$F$3,'T11'!$D$6:$D$99)</f>
        <v>0</v>
      </c>
      <c r="G16" s="42">
        <f>SUMIF('T11'!$E$6:$E$99,'Tổng thu - chi'!$G$3,'T11'!$D$6:$D$99)</f>
        <v>0</v>
      </c>
      <c r="H16" s="42">
        <f>SUMIF('T11'!$E$6:$E$99,'Tổng thu - chi'!$H$3,'T11'!$D$6:$D$99)</f>
        <v>0</v>
      </c>
      <c r="I16" s="42">
        <f>SUMIF('T11'!$E$6:$E$99,'Tổng thu - chi'!$I$3,'T11'!$D$6:$D$99)</f>
        <v>0</v>
      </c>
      <c r="J16" s="42">
        <f>SUMIF('T11'!$E$6:$E$99,'Tổng thu - chi'!$J$3,'T11'!$D$6:$D$99)</f>
        <v>0</v>
      </c>
      <c r="K16" s="42">
        <f>SUMIF('T11'!$E$6:$E$99,'Tổng thu - chi'!$K$3,'T11'!$D$6:$D$99)</f>
        <v>0</v>
      </c>
      <c r="L16" s="42">
        <f t="shared" si="1"/>
        <v>0</v>
      </c>
      <c r="M16" s="87">
        <f>SUMIF('T11'!$E$6:$E$99,'Tổng thu - chi'!$M$3,'T11'!$D$6:$D$99)</f>
        <v>0</v>
      </c>
      <c r="N16" s="43">
        <f t="shared" si="2"/>
        <v>71232981</v>
      </c>
      <c r="Q16" s="45"/>
      <c r="R16" s="45"/>
    </row>
    <row r="17" spans="1:18" s="44" customFormat="1" ht="22.5" customHeight="1" x14ac:dyDescent="0.2">
      <c r="A17" s="40" t="s">
        <v>19</v>
      </c>
      <c r="B17" s="41">
        <f>SUMIF('T12'!$E$6:$E$99,'Tổng thu - chi'!$B$3,'T12'!$C$6:$C$99)</f>
        <v>0</v>
      </c>
      <c r="C17" s="41">
        <f>SUMIF('T12'!$E$6:$E$99,'Tổng thu - chi'!$C$3,'T12'!$C$6:$C$99)</f>
        <v>0</v>
      </c>
      <c r="D17" s="41">
        <f>SUMIF('T12'!$E$6:$E$99,'Tổng thu - chi'!$D$3,'T12'!$C$6:$C$99)</f>
        <v>0</v>
      </c>
      <c r="E17" s="41">
        <f t="shared" si="0"/>
        <v>0</v>
      </c>
      <c r="F17" s="42">
        <f>SUMIF('T12'!$E$6:$E$99,'Tổng thu - chi'!$F$3,'T12'!$D$6:$D$99)</f>
        <v>0</v>
      </c>
      <c r="G17" s="42">
        <f>SUMIF('T12'!$E$6:$E$99,'Tổng thu - chi'!$G$3,'T12'!$D$6:$D$99)</f>
        <v>0</v>
      </c>
      <c r="H17" s="42">
        <f>SUMIF('T12'!$E$6:$E$99,'Tổng thu - chi'!$H$3,'T12'!$D$6:$D$99)</f>
        <v>0</v>
      </c>
      <c r="I17" s="42">
        <f>SUMIF('T12'!$E$6:$E$99,'Tổng thu - chi'!$I$3,'T12'!$D$6:$D$99)</f>
        <v>0</v>
      </c>
      <c r="J17" s="42">
        <f>SUMIF('T12'!$E$6:$E$99,'Tổng thu - chi'!$J$3,'T12'!$D$6:$D$99)</f>
        <v>0</v>
      </c>
      <c r="K17" s="42">
        <f>SUMIF('T12'!$E$6:$E$99,'Tổng thu - chi'!$K$3,'T12'!$D$6:$D$99)</f>
        <v>0</v>
      </c>
      <c r="L17" s="42">
        <f t="shared" si="1"/>
        <v>0</v>
      </c>
      <c r="M17" s="87">
        <f>SUMIF('T12'!$E$6:$E$99,'Tổng thu - chi'!$M$3,'T12'!$D$6:$D$99)</f>
        <v>0</v>
      </c>
      <c r="N17" s="43">
        <f t="shared" si="2"/>
        <v>71232981</v>
      </c>
      <c r="O17" s="105"/>
      <c r="Q17" s="45"/>
      <c r="R17" s="45"/>
    </row>
    <row r="18" spans="1:18" s="50" customFormat="1" ht="22.5" customHeight="1" x14ac:dyDescent="0.2">
      <c r="A18" s="46" t="s">
        <v>20</v>
      </c>
      <c r="B18" s="47">
        <f>SUM(B6:B17)</f>
        <v>16675000</v>
      </c>
      <c r="C18" s="47">
        <f t="shared" ref="C18:D18" si="3">SUM(C6:C17)</f>
        <v>10159</v>
      </c>
      <c r="D18" s="47">
        <f t="shared" si="3"/>
        <v>0</v>
      </c>
      <c r="E18" s="47">
        <f t="shared" ref="E18:L18" si="4">SUM(E6:E17)</f>
        <v>16685159</v>
      </c>
      <c r="F18" s="47">
        <f t="shared" si="4"/>
        <v>9681000</v>
      </c>
      <c r="G18" s="47">
        <f t="shared" si="4"/>
        <v>0</v>
      </c>
      <c r="H18" s="47">
        <f t="shared" si="4"/>
        <v>0</v>
      </c>
      <c r="I18" s="47">
        <f t="shared" si="4"/>
        <v>0</v>
      </c>
      <c r="J18" s="47">
        <f t="shared" si="4"/>
        <v>522000</v>
      </c>
      <c r="K18" s="47">
        <f t="shared" si="4"/>
        <v>240000</v>
      </c>
      <c r="L18" s="47">
        <f t="shared" si="4"/>
        <v>10443000</v>
      </c>
      <c r="M18" s="47">
        <f>SUM(M6:M17)</f>
        <v>0</v>
      </c>
      <c r="N18" s="48"/>
      <c r="O18" s="49"/>
    </row>
    <row r="19" spans="1:18" s="44" customFormat="1" ht="22.5" customHeight="1" x14ac:dyDescent="0.2">
      <c r="A19" s="150" t="s">
        <v>24</v>
      </c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2"/>
      <c r="M19" s="51">
        <f>M5+SUM(M6:M17)</f>
        <v>0</v>
      </c>
      <c r="N19" s="51">
        <f>N5+E18-L18-M18</f>
        <v>71232981</v>
      </c>
      <c r="Q19" s="45"/>
      <c r="R19" s="45"/>
    </row>
    <row r="20" spans="1:18" ht="19.5" hidden="1" customHeight="1" x14ac:dyDescent="0.2">
      <c r="A20" s="145" t="s">
        <v>36</v>
      </c>
      <c r="B20" s="145"/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07"/>
      <c r="N20" s="108">
        <f>M19+N19</f>
        <v>71232981</v>
      </c>
    </row>
    <row r="22" spans="1:18" ht="19.5" customHeight="1" x14ac:dyDescent="0.2">
      <c r="E22" s="53"/>
      <c r="M22" s="106">
        <f>N17-'T12'!D101</f>
        <v>0</v>
      </c>
      <c r="N22" s="110">
        <f>N19-'T12'!D101</f>
        <v>0</v>
      </c>
    </row>
    <row r="23" spans="1:18" ht="19.5" customHeight="1" x14ac:dyDescent="0.2">
      <c r="N23" s="110"/>
    </row>
  </sheetData>
  <mergeCells count="20">
    <mergeCell ref="A20:L20"/>
    <mergeCell ref="H3:H4"/>
    <mergeCell ref="I3:I4"/>
    <mergeCell ref="J3:J4"/>
    <mergeCell ref="K3:K4"/>
    <mergeCell ref="E3:E4"/>
    <mergeCell ref="F3:F4"/>
    <mergeCell ref="G3:G4"/>
    <mergeCell ref="A19:L19"/>
    <mergeCell ref="A1:N1"/>
    <mergeCell ref="B2:E2"/>
    <mergeCell ref="F2:L2"/>
    <mergeCell ref="N2:N3"/>
    <mergeCell ref="A5:L5"/>
    <mergeCell ref="M2:M4"/>
    <mergeCell ref="C3:C4"/>
    <mergeCell ref="D3:D4"/>
    <mergeCell ref="A2:A4"/>
    <mergeCell ref="B3:B4"/>
    <mergeCell ref="L3:L4"/>
  </mergeCells>
  <pageMargins left="0.45" right="0.2" top="0.75" bottom="0.75" header="0.3" footer="0.3"/>
  <pageSetup scale="8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R32"/>
  <sheetViews>
    <sheetView zoomScale="130" zoomScaleNormal="130" zoomScaleSheetLayoutView="115" workbookViewId="0">
      <pane ySplit="3" topLeftCell="A4" activePane="bottomLeft" state="frozen"/>
      <selection pane="bottomLeft" activeCell="F36" sqref="F36"/>
    </sheetView>
  </sheetViews>
  <sheetFormatPr defaultColWidth="7.5703125" defaultRowHeight="12.75" x14ac:dyDescent="0.2"/>
  <cols>
    <col min="1" max="1" width="4.140625" style="7" customWidth="1"/>
    <col min="2" max="2" width="14.85546875" style="25" customWidth="1"/>
    <col min="3" max="3" width="59.7109375" style="7" customWidth="1"/>
    <col min="4" max="4" width="12.5703125" style="26" customWidth="1"/>
    <col min="5" max="5" width="15.7109375" style="26" customWidth="1"/>
    <col min="6" max="7" width="12.5703125" style="26" customWidth="1"/>
    <col min="8" max="8" width="12" style="7" customWidth="1"/>
    <col min="9" max="9" width="23.140625" style="7" hidden="1" customWidth="1"/>
    <col min="10" max="10" width="9.28515625" style="7" hidden="1" customWidth="1"/>
    <col min="11" max="18" width="7.5703125" style="7" hidden="1" customWidth="1"/>
    <col min="19" max="19" width="9" style="7" bestFit="1" customWidth="1"/>
    <col min="20" max="16384" width="7.5703125" style="7"/>
  </cols>
  <sheetData>
    <row r="1" spans="1:9" ht="33" customHeight="1" x14ac:dyDescent="0.2">
      <c r="A1" s="153" t="s">
        <v>38</v>
      </c>
      <c r="B1" s="153"/>
      <c r="C1" s="153"/>
      <c r="D1" s="153"/>
      <c r="E1" s="153"/>
      <c r="F1" s="154"/>
      <c r="G1" s="154"/>
      <c r="H1" s="153"/>
      <c r="I1" s="6"/>
    </row>
    <row r="2" spans="1:9" s="8" customFormat="1" x14ac:dyDescent="0.2">
      <c r="A2" s="155" t="s">
        <v>30</v>
      </c>
      <c r="B2" s="157" t="s">
        <v>31</v>
      </c>
      <c r="C2" s="155" t="s">
        <v>44</v>
      </c>
      <c r="D2" s="159" t="s">
        <v>32</v>
      </c>
      <c r="E2" s="160"/>
      <c r="F2" s="161" t="s">
        <v>28</v>
      </c>
      <c r="G2" s="161"/>
      <c r="H2" s="155" t="s">
        <v>40</v>
      </c>
    </row>
    <row r="3" spans="1:9" s="8" customFormat="1" ht="25.5" x14ac:dyDescent="0.2">
      <c r="A3" s="156"/>
      <c r="B3" s="158"/>
      <c r="C3" s="156"/>
      <c r="D3" s="54" t="s">
        <v>33</v>
      </c>
      <c r="E3" s="54" t="s">
        <v>41</v>
      </c>
      <c r="F3" s="86" t="s">
        <v>28</v>
      </c>
      <c r="G3" s="88" t="s">
        <v>42</v>
      </c>
      <c r="H3" s="156"/>
    </row>
    <row r="4" spans="1:9" s="93" customFormat="1" x14ac:dyDescent="0.2">
      <c r="A4" s="89"/>
      <c r="B4" s="90"/>
      <c r="C4" s="91" t="s">
        <v>39</v>
      </c>
      <c r="D4" s="92"/>
      <c r="E4" s="92"/>
      <c r="F4" s="92"/>
      <c r="G4" s="97"/>
      <c r="H4" s="94">
        <v>20846907</v>
      </c>
    </row>
    <row r="5" spans="1:9" x14ac:dyDescent="0.2">
      <c r="A5" s="9">
        <v>1</v>
      </c>
      <c r="B5" s="10" t="s">
        <v>27</v>
      </c>
      <c r="C5" s="11" t="s">
        <v>27</v>
      </c>
      <c r="D5" s="12" t="e">
        <f>SUMIF('T1'!#REF!,B5,'T1'!$C$6:$C$18)+SUMIF('T2'!#REF!,B5,'T2'!$C$6:$C$32)+SUMIF('T3'!#REF!,B5,'T3'!$C$6:$C$99)+SUMIF('T4'!#REF!,B5,'T4'!$C$6:$C$99)+SUMIF('T5'!#REF!,B5,'T5'!$C$6:$C$99)+SUMIF('T6'!#REF!,B5,'T6'!$C$6:$C$99)+SUMIF('T7'!#REF!,B5,'T7'!$C$6:$C$99)+SUMIF('T8'!#REF!,B5,'T8'!$C$6:$C$99)+SUMIF('T9'!#REF!,B5,'T9'!$C$6:$C$99)+SUMIF('T10'!#REF!,B5,'T10'!$C$6:$C$99)+SUMIF('T11'!#REF!,B5,'T11'!$C$6:$C$99)+SUMIF('T12'!#REF!,B5,'T12'!$C$6:$C$99)</f>
        <v>#REF!</v>
      </c>
      <c r="E5" s="12"/>
      <c r="F5" s="12" t="e">
        <f>SUMIF('T1'!#REF!,B5,'T1'!$D$6:$D$18)+SUMIF('T2'!#REF!,B5,'T2'!$D$6:$D$32)+SUMIF('T3'!#REF!,B5,'T3'!$D$6:$D$99)+SUMIF('T4'!#REF!,B5,'T4'!$D$6:$D$99)+SUMIF('T5'!#REF!,B5,'T5'!$D$6:$D$99)+SUMIF('T6'!#REF!,B5,'T6'!$D$6:$D$99)+SUMIF('T7'!#REF!,B5,'T7'!$D$6:$D$99)+SUMIF('T8'!#REF!,B5,'T8'!$D$6:$D$99)+SUMIF('T9'!#REF!,B5,'T9'!$D$6:$D$99)+SUMIF('T10'!#REF!,B5,'T10'!$D$6:$D$99)+SUMIF('T11'!#REF!,B5,'T11'!$D$6:$D$99)+SUMIF('T12'!#REF!,B5,'T12'!$D$6:$D$99)</f>
        <v>#REF!</v>
      </c>
      <c r="G5" s="17"/>
      <c r="H5" s="95"/>
    </row>
    <row r="6" spans="1:9" x14ac:dyDescent="0.2">
      <c r="A6" s="9">
        <v>3</v>
      </c>
      <c r="B6" s="10"/>
      <c r="C6" s="11" t="s">
        <v>45</v>
      </c>
      <c r="D6" s="12" t="e">
        <f>SUMIF('T1'!#REF!,B6,'T1'!$C$6:$C$18)+SUMIF('T2'!#REF!,B6,'T2'!$C$6:$C$32)+SUMIF('T3'!#REF!,B6,'T3'!$C$6:$C$99)+SUMIF('T4'!#REF!,B6,'T4'!$C$6:$C$99)+SUMIF('T5'!#REF!,B6,'T5'!$C$6:$C$99)+SUMIF('T6'!#REF!,B6,'T6'!$C$6:$C$99)+SUMIF('T7'!#REF!,B6,'T7'!$C$6:$C$99)+SUMIF('T8'!#REF!,B6,'T8'!$C$6:$C$99)+SUMIF('T9'!#REF!,B6,'T9'!$C$6:$C$99)+SUMIF('T10'!#REF!,B6,'T10'!$C$6:$C$99)+SUMIF('T11'!#REF!,B6,'T11'!$C$6:$C$99)+SUMIF('T12'!#REF!,B6,'T12'!$C$6:$C$99)</f>
        <v>#REF!</v>
      </c>
      <c r="E6" s="12" t="e">
        <f>#REF!</f>
        <v>#REF!</v>
      </c>
      <c r="F6" s="12" t="e">
        <f>SUMIF('T1'!#REF!,B6,'T1'!$D$6:$D$18)+SUMIF('T2'!#REF!,B6,'T2'!$D$6:$D$32)+SUMIF('T3'!#REF!,B6,'T3'!$D$6:$D$99)+SUMIF('T4'!#REF!,B6,'T4'!$D$6:$D$99)+SUMIF('T5'!#REF!,B6,'T5'!$D$6:$D$99)+SUMIF('T6'!#REF!,B6,'T6'!$D$6:$D$99)+SUMIF('T7'!#REF!,B6,'T7'!$D$6:$D$99)+SUMIF('T8'!#REF!,B6,'T8'!$D$6:$D$99)+SUMIF('T9'!#REF!,B6,'T9'!$D$6:$D$99)+SUMIF('T10'!#REF!,B6,'T10'!$D$6:$D$99)+SUMIF('T11'!#REF!,B6,'T11'!$D$6:$D$99)+SUMIF('T12'!#REF!,B6,'T12'!$D$6:$D$99)</f>
        <v>#REF!</v>
      </c>
      <c r="G6" s="17" t="e">
        <f>#REF!</f>
        <v>#REF!</v>
      </c>
      <c r="H6" s="95"/>
    </row>
    <row r="7" spans="1:9" x14ac:dyDescent="0.2">
      <c r="A7" s="9">
        <v>4</v>
      </c>
      <c r="B7" s="10"/>
      <c r="C7" s="13" t="s">
        <v>46</v>
      </c>
      <c r="D7" s="12" t="e">
        <f>SUMIF('T1'!#REF!,B7,'T1'!$C$6:$C$18)+SUMIF('T2'!#REF!,B7,'T2'!$C$6:$C$32)+SUMIF('T3'!#REF!,B7,'T3'!$C$6:$C$99)+SUMIF('T4'!#REF!,B7,'T4'!$C$6:$C$99)+SUMIF('T5'!#REF!,B7,'T5'!$C$6:$C$99)+SUMIF('T6'!#REF!,B7,'T6'!$C$6:$C$99)+SUMIF('T7'!#REF!,B7,'T7'!$C$6:$C$99)+SUMIF('T8'!#REF!,B7,'T8'!$C$6:$C$99)+SUMIF('T9'!#REF!,B7,'T9'!$C$6:$C$99)+SUMIF('T10'!#REF!,B7,'T10'!$C$6:$C$99)+SUMIF('T11'!#REF!,B7,'T11'!$C$6:$C$99)+SUMIF('T12'!#REF!,B7,'T12'!$C$6:$C$99)</f>
        <v>#REF!</v>
      </c>
      <c r="E7" s="12" t="e">
        <f>#REF!</f>
        <v>#REF!</v>
      </c>
      <c r="F7" s="12" t="e">
        <f>SUMIF('T1'!#REF!,B7,'T1'!$D$6:$D$18)+SUMIF('T2'!#REF!,B7,'T2'!$D$6:$D$32)+SUMIF('T3'!#REF!,B7,'T3'!$D$6:$D$99)+SUMIF('T4'!#REF!,B7,'T4'!$D$6:$D$99)+SUMIF('T5'!#REF!,B7,'T5'!$D$6:$D$99)+SUMIF('T6'!#REF!,B7,'T6'!$D$6:$D$99)+SUMIF('T7'!#REF!,B7,'T7'!$D$6:$D$99)+SUMIF('T8'!#REF!,B7,'T8'!$D$6:$D$99)+SUMIF('T9'!#REF!,B7,'T9'!$D$6:$D$99)+SUMIF('T10'!#REF!,B7,'T10'!$D$6:$D$99)+SUMIF('T11'!#REF!,B7,'T11'!$D$6:$D$99)+SUMIF('T12'!#REF!,B7,'T12'!$D$6:$D$99)</f>
        <v>#REF!</v>
      </c>
      <c r="G7" s="17" t="e">
        <f>#REF!</f>
        <v>#REF!</v>
      </c>
      <c r="H7" s="95"/>
    </row>
    <row r="8" spans="1:9" x14ac:dyDescent="0.2">
      <c r="A8" s="9">
        <v>5</v>
      </c>
      <c r="B8" s="10"/>
      <c r="C8" s="13" t="s">
        <v>47</v>
      </c>
      <c r="D8" s="12" t="e">
        <f>SUMIF('T1'!#REF!,B8,'T1'!$C$6:$C$18)+SUMIF('T2'!#REF!,B8,'T2'!$C$6:$C$32)+SUMIF('T3'!#REF!,B8,'T3'!$C$6:$C$99)+SUMIF('T4'!#REF!,B8,'T4'!$C$6:$C$99)+SUMIF('T5'!#REF!,B8,'T5'!$C$6:$C$99)+SUMIF('T6'!#REF!,B8,'T6'!$C$6:$C$99)+SUMIF('T7'!#REF!,B8,'T7'!$C$6:$C$99)+SUMIF('T8'!#REF!,B8,'T8'!$C$6:$C$99)+SUMIF('T9'!#REF!,B8,'T9'!$C$6:$C$99)+SUMIF('T10'!#REF!,B8,'T10'!$C$6:$C$99)+SUMIF('T11'!#REF!,B8,'T11'!$C$6:$C$99)+SUMIF('T12'!#REF!,B8,'T12'!$C$6:$C$99)</f>
        <v>#REF!</v>
      </c>
      <c r="E8" s="12" t="e">
        <f>#REF!</f>
        <v>#REF!</v>
      </c>
      <c r="F8" s="12" t="e">
        <f>SUMIF('T1'!#REF!,B8,'T1'!$D$6:$D$18)+SUMIF('T2'!#REF!,B8,'T2'!$D$6:$D$32)+SUMIF('T3'!#REF!,B8,'T3'!$D$6:$D$99)+SUMIF('T4'!#REF!,B8,'T4'!$D$6:$D$99)+SUMIF('T5'!#REF!,B8,'T5'!$D$6:$D$99)+SUMIF('T6'!#REF!,B8,'T6'!$D$6:$D$99)+SUMIF('T7'!#REF!,B8,'T7'!$D$6:$D$99)+SUMIF('T8'!#REF!,B8,'T8'!$D$6:$D$99)+SUMIF('T9'!#REF!,B8,'T9'!$D$6:$D$99)+SUMIF('T10'!#REF!,B8,'T10'!$D$6:$D$99)+SUMIF('T11'!#REF!,B8,'T11'!$D$6:$D$99)+SUMIF('T12'!#REF!,B8,'T12'!$D$6:$D$99)</f>
        <v>#REF!</v>
      </c>
      <c r="G8" s="17" t="e">
        <f>#REF!</f>
        <v>#REF!</v>
      </c>
      <c r="H8" s="95"/>
      <c r="I8" s="7" t="s">
        <v>34</v>
      </c>
    </row>
    <row r="9" spans="1:9" ht="13.5" customHeight="1" x14ac:dyDescent="0.2">
      <c r="A9" s="9">
        <v>6</v>
      </c>
      <c r="B9" s="10"/>
      <c r="C9" s="13" t="s">
        <v>48</v>
      </c>
      <c r="D9" s="12" t="e">
        <f>SUMIF('T1'!#REF!,B9,'T1'!$C$6:$C$18)+SUMIF('T2'!#REF!,B9,'T2'!$C$6:$C$32)+SUMIF('T3'!#REF!,B9,'T3'!$C$6:$C$99)+SUMIF('T4'!#REF!,B9,'T4'!$C$6:$C$99)+SUMIF('T5'!#REF!,B9,'T5'!$C$6:$C$99)+SUMIF('T6'!#REF!,B9,'T6'!$C$6:$C$99)+SUMIF('T7'!#REF!,B9,'T7'!$C$6:$C$99)+SUMIF('T8'!#REF!,B9,'T8'!$C$6:$C$99)+SUMIF('T9'!#REF!,B9,'T9'!$C$6:$C$99)+SUMIF('T10'!#REF!,B9,'T10'!$C$6:$C$99)+SUMIF('T11'!#REF!,B9,'T11'!$C$6:$C$99)+SUMIF('T12'!#REF!,B9,'T12'!$C$6:$C$99)</f>
        <v>#REF!</v>
      </c>
      <c r="E9" s="12" t="e">
        <f>#REF!</f>
        <v>#REF!</v>
      </c>
      <c r="F9" s="12" t="e">
        <f>SUMIF('T1'!#REF!,B9,'T1'!$D$6:$D$18)+SUMIF('T2'!#REF!,B9,'T2'!$D$6:$D$32)+SUMIF('T3'!#REF!,B9,'T3'!$D$6:$D$99)+SUMIF('T4'!#REF!,B9,'T4'!$D$6:$D$99)+SUMIF('T5'!#REF!,B9,'T5'!$D$6:$D$99)+SUMIF('T6'!#REF!,B9,'T6'!$D$6:$D$99)+SUMIF('T7'!#REF!,B9,'T7'!$D$6:$D$99)+SUMIF('T8'!#REF!,B9,'T8'!$D$6:$D$99)+SUMIF('T9'!#REF!,B9,'T9'!$D$6:$D$99)+SUMIF('T10'!#REF!,B9,'T10'!$D$6:$D$99)+SUMIF('T11'!#REF!,B9,'T11'!$D$6:$D$99)+SUMIF('T12'!#REF!,B9,'T12'!$D$6:$D$99)</f>
        <v>#REF!</v>
      </c>
      <c r="G9" s="17" t="e">
        <f>#REF!</f>
        <v>#REF!</v>
      </c>
      <c r="H9" s="95"/>
      <c r="I9" s="7" t="s">
        <v>34</v>
      </c>
    </row>
    <row r="10" spans="1:9" ht="13.5" customHeight="1" x14ac:dyDescent="0.2">
      <c r="A10" s="9">
        <v>7</v>
      </c>
      <c r="B10" s="10"/>
      <c r="C10" s="14" t="s">
        <v>49</v>
      </c>
      <c r="D10" s="12" t="e">
        <f>SUMIF('T1'!#REF!,B10,'T1'!$C$6:$C$18)+SUMIF('T2'!#REF!,B10,'T2'!$C$6:$C$32)+SUMIF('T3'!#REF!,B10,'T3'!$C$6:$C$99)+SUMIF('T4'!#REF!,B10,'T4'!$C$6:$C$99)+SUMIF('T5'!#REF!,B10,'T5'!$C$6:$C$99)+SUMIF('T6'!#REF!,B10,'T6'!$C$6:$C$99)+SUMIF('T7'!#REF!,B10,'T7'!$C$6:$C$99)+SUMIF('T8'!#REF!,B10,'T8'!$C$6:$C$99)+SUMIF('T9'!#REF!,B10,'T9'!$C$6:$C$99)+SUMIF('T10'!#REF!,B10,'T10'!$C$6:$C$99)+SUMIF('T11'!#REF!,B10,'T11'!$C$6:$C$99)+SUMIF('T12'!#REF!,B10,'T12'!$C$6:$C$99)</f>
        <v>#REF!</v>
      </c>
      <c r="E10" s="12" t="e">
        <f>#REF!</f>
        <v>#REF!</v>
      </c>
      <c r="F10" s="12" t="e">
        <f>SUMIF('T1'!#REF!,B10,'T1'!$D$6:$D$18)+SUMIF('T2'!#REF!,B10,'T2'!$D$6:$D$32)+SUMIF('T3'!#REF!,B10,'T3'!$D$6:$D$99)+SUMIF('T4'!#REF!,B10,'T4'!$D$6:$D$99)+SUMIF('T5'!#REF!,B10,'T5'!$D$6:$D$99)+SUMIF('T6'!#REF!,B10,'T6'!$D$6:$D$99)+SUMIF('T7'!#REF!,B10,'T7'!$D$6:$D$99)+SUMIF('T8'!#REF!,B10,'T8'!$D$6:$D$99)+SUMIF('T9'!#REF!,B10,'T9'!$D$6:$D$99)+SUMIF('T10'!#REF!,B10,'T10'!$D$6:$D$99)+SUMIF('T11'!#REF!,B10,'T11'!$D$6:$D$99)+SUMIF('T12'!#REF!,B10,'T12'!$D$6:$D$99)</f>
        <v>#REF!</v>
      </c>
      <c r="G10" s="17" t="e">
        <f>#REF!</f>
        <v>#REF!</v>
      </c>
      <c r="H10" s="95"/>
    </row>
    <row r="11" spans="1:9" ht="13.5" customHeight="1" x14ac:dyDescent="0.2">
      <c r="A11" s="9">
        <v>8</v>
      </c>
      <c r="B11" s="10"/>
      <c r="C11" s="15" t="s">
        <v>50</v>
      </c>
      <c r="D11" s="12" t="e">
        <f>SUMIF('T1'!#REF!,B11,'T1'!$C$6:$C$18)+SUMIF('T2'!#REF!,B11,'T2'!$C$6:$C$32)+SUMIF('T3'!#REF!,B11,'T3'!$C$6:$C$99)+SUMIF('T4'!#REF!,B11,'T4'!$C$6:$C$99)+SUMIF('T5'!#REF!,B11,'T5'!$C$6:$C$99)+SUMIF('T6'!#REF!,B11,'T6'!$C$6:$C$99)+SUMIF('T7'!#REF!,B11,'T7'!$C$6:$C$99)+SUMIF('T8'!#REF!,B11,'T8'!$C$6:$C$99)+SUMIF('T9'!#REF!,B11,'T9'!$C$6:$C$99)+SUMIF('T10'!#REF!,B11,'T10'!$C$6:$C$99)+SUMIF('T11'!#REF!,B11,'T11'!$C$6:$C$99)+SUMIF('T12'!#REF!,B11,'T12'!$C$6:$C$99)</f>
        <v>#REF!</v>
      </c>
      <c r="E11" s="12" t="e">
        <f>#REF!</f>
        <v>#REF!</v>
      </c>
      <c r="F11" s="12" t="e">
        <f>SUMIF('T1'!#REF!,B11,'T1'!$D$6:$D$18)+SUMIF('T2'!#REF!,B11,'T2'!$D$6:$D$32)+SUMIF('T3'!#REF!,B11,'T3'!$D$6:$D$99)+SUMIF('T4'!#REF!,B11,'T4'!$D$6:$D$99)+SUMIF('T5'!#REF!,B11,'T5'!$D$6:$D$99)+SUMIF('T6'!#REF!,B11,'T6'!$D$6:$D$99)+SUMIF('T7'!#REF!,B11,'T7'!$D$6:$D$99)+SUMIF('T8'!#REF!,B11,'T8'!$D$6:$D$99)+SUMIF('T9'!#REF!,B11,'T9'!$D$6:$D$99)+SUMIF('T10'!#REF!,B11,'T10'!$D$6:$D$99)+SUMIF('T11'!#REF!,B11,'T11'!$D$6:$D$99)+SUMIF('T12'!#REF!,B11,'T12'!$D$6:$D$99)</f>
        <v>#REF!</v>
      </c>
      <c r="G11" s="17" t="e">
        <f>#REF!</f>
        <v>#REF!</v>
      </c>
      <c r="H11" s="95"/>
    </row>
    <row r="12" spans="1:9" ht="13.5" customHeight="1" x14ac:dyDescent="0.2">
      <c r="A12" s="9">
        <v>9</v>
      </c>
      <c r="B12" s="10"/>
      <c r="C12" s="16" t="s">
        <v>51</v>
      </c>
      <c r="D12" s="12" t="e">
        <f>SUMIF('T1'!#REF!,B12,'T1'!$C$6:$C$18)+SUMIF('T2'!#REF!,B12,'T2'!$C$6:$C$32)+SUMIF('T3'!#REF!,B12,'T3'!$C$6:$C$99)+SUMIF('T4'!#REF!,B12,'T4'!$C$6:$C$99)+SUMIF('T5'!#REF!,B12,'T5'!$C$6:$C$99)+SUMIF('T6'!#REF!,B12,'T6'!$C$6:$C$99)+SUMIF('T7'!#REF!,B12,'T7'!$C$6:$C$99)+SUMIF('T8'!#REF!,B12,'T8'!$C$6:$C$99)+SUMIF('T9'!#REF!,B12,'T9'!$C$6:$C$99)+SUMIF('T10'!#REF!,B12,'T10'!$C$6:$C$99)+SUMIF('T11'!#REF!,B12,'T11'!$C$6:$C$99)+SUMIF('T12'!#REF!,B12,'T12'!$C$6:$C$99)</f>
        <v>#REF!</v>
      </c>
      <c r="E12" s="12" t="e">
        <f>#REF!</f>
        <v>#REF!</v>
      </c>
      <c r="F12" s="12" t="e">
        <f>SUMIF('T1'!#REF!,B12,'T1'!$D$6:$D$18)+SUMIF('T2'!#REF!,B12,'T2'!$D$6:$D$32)+SUMIF('T3'!#REF!,B12,'T3'!$D$6:$D$99)+SUMIF('T4'!#REF!,B12,'T4'!$D$6:$D$99)+SUMIF('T5'!#REF!,B12,'T5'!$D$6:$D$99)+SUMIF('T6'!#REF!,B12,'T6'!$D$6:$D$99)+SUMIF('T7'!#REF!,B12,'T7'!$D$6:$D$99)+SUMIF('T8'!#REF!,B12,'T8'!$D$6:$D$99)+SUMIF('T9'!#REF!,B12,'T9'!$D$6:$D$99)+SUMIF('T10'!#REF!,B12,'T10'!$D$6:$D$99)+SUMIF('T11'!#REF!,B12,'T11'!$D$6:$D$99)+SUMIF('T12'!#REF!,B12,'T12'!$D$6:$D$99)</f>
        <v>#REF!</v>
      </c>
      <c r="G12" s="17" t="e">
        <f>#REF!</f>
        <v>#REF!</v>
      </c>
      <c r="H12" s="95"/>
    </row>
    <row r="13" spans="1:9" ht="13.5" customHeight="1" x14ac:dyDescent="0.2">
      <c r="A13" s="9">
        <v>10</v>
      </c>
      <c r="B13" s="10"/>
      <c r="C13" s="16" t="s">
        <v>52</v>
      </c>
      <c r="D13" s="12" t="e">
        <f>SUMIF('T1'!#REF!,B13,'T1'!$C$6:$C$18)+SUMIF('T2'!#REF!,B13,'T2'!$C$6:$C$32)+SUMIF('T3'!#REF!,B13,'T3'!$C$6:$C$99)+SUMIF('T4'!#REF!,B13,'T4'!$C$6:$C$99)+SUMIF('T5'!#REF!,B13,'T5'!$C$6:$C$99)+SUMIF('T6'!#REF!,B13,'T6'!$C$6:$C$99)+SUMIF('T7'!#REF!,B13,'T7'!$C$6:$C$99)+SUMIF('T8'!#REF!,B13,'T8'!$C$6:$C$99)+SUMIF('T9'!#REF!,B13,'T9'!$C$6:$C$99)+SUMIF('T10'!#REF!,B13,'T10'!$C$6:$C$99)+SUMIF('T11'!#REF!,B13,'T11'!$C$6:$C$99)+SUMIF('T12'!#REF!,B13,'T12'!$C$6:$C$99)</f>
        <v>#REF!</v>
      </c>
      <c r="E13" s="12" t="e">
        <f>#REF!</f>
        <v>#REF!</v>
      </c>
      <c r="F13" s="12" t="e">
        <f>SUMIF('T1'!#REF!,B13,'T1'!$D$6:$D$18)+SUMIF('T2'!#REF!,B13,'T2'!$D$6:$D$32)+SUMIF('T3'!#REF!,B13,'T3'!$D$6:$D$99)+SUMIF('T4'!#REF!,B13,'T4'!$D$6:$D$99)+SUMIF('T5'!#REF!,B13,'T5'!$D$6:$D$99)+SUMIF('T6'!#REF!,B13,'T6'!$D$6:$D$99)+SUMIF('T7'!#REF!,B13,'T7'!$D$6:$D$99)+SUMIF('T8'!#REF!,B13,'T8'!$D$6:$D$99)+SUMIF('T9'!#REF!,B13,'T9'!$D$6:$D$99)+SUMIF('T10'!#REF!,B13,'T10'!$D$6:$D$99)+SUMIF('T11'!#REF!,B13,'T11'!$D$6:$D$99)+SUMIF('T12'!#REF!,B13,'T12'!$D$6:$D$99)</f>
        <v>#REF!</v>
      </c>
      <c r="G13" s="17" t="e">
        <f>#REF!</f>
        <v>#REF!</v>
      </c>
      <c r="H13" s="95"/>
    </row>
    <row r="14" spans="1:9" ht="13.5" customHeight="1" x14ac:dyDescent="0.2">
      <c r="A14" s="9">
        <v>11</v>
      </c>
      <c r="B14" s="10"/>
      <c r="C14" s="18"/>
      <c r="D14" s="12" t="e">
        <f>SUMIF('T1'!#REF!,B14,'T1'!$C$6:$C$18)+SUMIF('T2'!#REF!,B14,'T2'!$C$6:$C$32)+SUMIF('T3'!#REF!,B14,'T3'!$C$6:$C$99)+SUMIF('T4'!#REF!,B14,'T4'!$C$6:$C$99)+SUMIF('T5'!#REF!,B14,'T5'!$C$6:$C$99)+SUMIF('T6'!#REF!,B14,'T6'!$C$6:$C$99)+SUMIF('T7'!#REF!,B14,'T7'!$C$6:$C$99)+SUMIF('T8'!#REF!,B14,'T8'!$C$6:$C$99)+SUMIF('T9'!#REF!,B14,'T9'!$C$6:$C$99)+SUMIF('T10'!#REF!,B14,'T10'!$C$6:$C$99)+SUMIF('T11'!#REF!,B14,'T11'!$C$6:$C$99)+SUMIF('T12'!#REF!,B14,'T12'!$C$6:$C$99)</f>
        <v>#REF!</v>
      </c>
      <c r="E14" s="12"/>
      <c r="F14" s="12" t="e">
        <f>SUMIF('T1'!#REF!,B14,'T1'!$D$6:$D$18)+SUMIF('T2'!#REF!,B14,'T2'!$D$6:$D$32)+SUMIF('T3'!#REF!,B14,'T3'!$D$6:$D$99)+SUMIF('T4'!#REF!,B14,'T4'!$D$6:$D$99)+SUMIF('T5'!#REF!,B14,'T5'!$D$6:$D$99)+SUMIF('T6'!#REF!,B14,'T6'!$D$6:$D$99)+SUMIF('T7'!#REF!,B14,'T7'!$D$6:$D$99)+SUMIF('T8'!#REF!,B14,'T8'!$D$6:$D$99)+SUMIF('T9'!#REF!,B14,'T9'!$D$6:$D$99)+SUMIF('T10'!#REF!,B14,'T10'!$D$6:$D$99)+SUMIF('T11'!#REF!,B14,'T11'!$D$6:$D$99)+SUMIF('T12'!#REF!,B14,'T12'!$D$6:$D$99)</f>
        <v>#REF!</v>
      </c>
      <c r="G14" s="17"/>
      <c r="H14" s="95"/>
    </row>
    <row r="15" spans="1:9" ht="13.5" customHeight="1" x14ac:dyDescent="0.2">
      <c r="A15" s="9">
        <v>12</v>
      </c>
      <c r="B15" s="10"/>
      <c r="C15" s="18"/>
      <c r="D15" s="12" t="e">
        <f>SUMIF('T1'!#REF!,B15,'T1'!$C$6:$C$18)+SUMIF('T2'!#REF!,B15,'T2'!$C$6:$C$32)+SUMIF('T3'!#REF!,B15,'T3'!$C$6:$C$99)+SUMIF('T4'!#REF!,B15,'T4'!$C$6:$C$99)+SUMIF('T5'!#REF!,B15,'T5'!$C$6:$C$99)+SUMIF('T6'!#REF!,B15,'T6'!$C$6:$C$99)+SUMIF('T7'!#REF!,B15,'T7'!$C$6:$C$99)+SUMIF('T8'!#REF!,B15,'T8'!$C$6:$C$99)+SUMIF('T9'!#REF!,B15,'T9'!$C$6:$C$99)+SUMIF('T10'!#REF!,B15,'T10'!$C$6:$C$99)+SUMIF('T11'!#REF!,B15,'T11'!$C$6:$C$99)+SUMIF('T12'!#REF!,B15,'T12'!$C$6:$C$99)</f>
        <v>#REF!</v>
      </c>
      <c r="E15" s="12"/>
      <c r="F15" s="12" t="e">
        <f>SUMIF('T1'!#REF!,B15,'T1'!$D$6:$D$18)+SUMIF('T2'!#REF!,B15,'T2'!$D$6:$D$32)+SUMIF('T3'!#REF!,B15,'T3'!$D$6:$D$99)+SUMIF('T4'!#REF!,B15,'T4'!$D$6:$D$99)+SUMIF('T5'!#REF!,B15,'T5'!$D$6:$D$99)+SUMIF('T6'!#REF!,B15,'T6'!$D$6:$D$99)+SUMIF('T7'!#REF!,B15,'T7'!$D$6:$D$99)+SUMIF('T8'!#REF!,B15,'T8'!$D$6:$D$99)+SUMIF('T9'!#REF!,B15,'T9'!$D$6:$D$99)+SUMIF('T10'!#REF!,B15,'T10'!$D$6:$D$99)+SUMIF('T11'!#REF!,B15,'T11'!$D$6:$D$99)+SUMIF('T12'!#REF!,B15,'T12'!$D$6:$D$99)</f>
        <v>#REF!</v>
      </c>
      <c r="G15" s="17"/>
      <c r="H15" s="95"/>
    </row>
    <row r="16" spans="1:9" ht="13.5" customHeight="1" x14ac:dyDescent="0.2">
      <c r="A16" s="9">
        <v>13</v>
      </c>
      <c r="B16" s="10"/>
      <c r="C16" s="18"/>
      <c r="D16" s="12" t="e">
        <f>SUMIF('T1'!#REF!,B16,'T1'!$C$6:$C$18)+SUMIF('T2'!#REF!,B16,'T2'!$C$6:$C$32)+SUMIF('T3'!#REF!,B16,'T3'!$C$6:$C$99)+SUMIF('T4'!#REF!,B16,'T4'!$C$6:$C$99)+SUMIF('T5'!#REF!,B16,'T5'!$C$6:$C$99)+SUMIF('T6'!#REF!,B16,'T6'!$C$6:$C$99)+SUMIF('T7'!#REF!,B16,'T7'!$C$6:$C$99)+SUMIF('T8'!#REF!,B16,'T8'!$C$6:$C$99)+SUMIF('T9'!#REF!,B16,'T9'!$C$6:$C$99)+SUMIF('T10'!#REF!,B16,'T10'!$C$6:$C$99)+SUMIF('T11'!#REF!,B16,'T11'!$C$6:$C$99)+SUMIF('T12'!#REF!,B16,'T12'!$C$6:$C$99)</f>
        <v>#REF!</v>
      </c>
      <c r="E16" s="12"/>
      <c r="F16" s="12" t="e">
        <f>SUMIF('T1'!#REF!,B16,'T1'!$D$6:$D$18)+SUMIF('T2'!#REF!,B16,'T2'!$D$6:$D$32)+SUMIF('T3'!#REF!,B16,'T3'!$D$6:$D$99)+SUMIF('T4'!#REF!,B16,'T4'!$D$6:$D$99)+SUMIF('T5'!#REF!,B16,'T5'!$D$6:$D$99)+SUMIF('T6'!#REF!,B16,'T6'!$D$6:$D$99)+SUMIF('T7'!#REF!,B16,'T7'!$D$6:$D$99)+SUMIF('T8'!#REF!,B16,'T8'!$D$6:$D$99)+SUMIF('T9'!#REF!,B16,'T9'!$D$6:$D$99)+SUMIF('T10'!#REF!,B16,'T10'!$D$6:$D$99)+SUMIF('T11'!#REF!,B16,'T11'!$D$6:$D$99)+SUMIF('T12'!#REF!,B16,'T12'!$D$6:$D$99)</f>
        <v>#REF!</v>
      </c>
      <c r="G16" s="17"/>
      <c r="H16" s="95"/>
    </row>
    <row r="17" spans="1:10" ht="13.5" customHeight="1" x14ac:dyDescent="0.2">
      <c r="A17" s="9">
        <v>14</v>
      </c>
      <c r="B17" s="10"/>
      <c r="C17" s="18"/>
      <c r="D17" s="12" t="e">
        <f>SUMIF('T1'!#REF!,B17,'T1'!$C$6:$C$18)+SUMIF('T2'!#REF!,B17,'T2'!$C$6:$C$32)+SUMIF('T3'!#REF!,B17,'T3'!$C$6:$C$99)+SUMIF('T4'!#REF!,B17,'T4'!$C$6:$C$99)+SUMIF('T5'!#REF!,B17,'T5'!$C$6:$C$99)+SUMIF('T6'!#REF!,B17,'T6'!$C$6:$C$99)+SUMIF('T7'!#REF!,B17,'T7'!$C$6:$C$99)+SUMIF('T8'!#REF!,B17,'T8'!$C$6:$C$99)+SUMIF('T9'!#REF!,B17,'T9'!$C$6:$C$99)+SUMIF('T10'!#REF!,B17,'T10'!$C$6:$C$99)+SUMIF('T11'!#REF!,B17,'T11'!$C$6:$C$99)+SUMIF('T12'!#REF!,B17,'T12'!$C$6:$C$99)</f>
        <v>#REF!</v>
      </c>
      <c r="E17" s="12"/>
      <c r="F17" s="12" t="e">
        <f>SUMIF('T1'!#REF!,B17,'T1'!$D$6:$D$18)+SUMIF('T2'!#REF!,B17,'T2'!$D$6:$D$32)+SUMIF('T3'!#REF!,B17,'T3'!$D$6:$D$99)+SUMIF('T4'!#REF!,B17,'T4'!$D$6:$D$99)+SUMIF('T5'!#REF!,B17,'T5'!$D$6:$D$99)+SUMIF('T6'!#REF!,B17,'T6'!$D$6:$D$99)+SUMIF('T7'!#REF!,B17,'T7'!$D$6:$D$99)+SUMIF('T8'!#REF!,B17,'T8'!$D$6:$D$99)+SUMIF('T9'!#REF!,B17,'T9'!$D$6:$D$99)+SUMIF('T10'!#REF!,B17,'T10'!$D$6:$D$99)+SUMIF('T11'!#REF!,B17,'T11'!$D$6:$D$99)+SUMIF('T12'!#REF!,B17,'T12'!$D$6:$D$99)</f>
        <v>#REF!</v>
      </c>
      <c r="G17" s="17"/>
      <c r="H17" s="95"/>
    </row>
    <row r="18" spans="1:10" ht="13.5" customHeight="1" x14ac:dyDescent="0.2">
      <c r="A18" s="9">
        <v>15</v>
      </c>
      <c r="B18" s="10"/>
      <c r="C18" s="18"/>
      <c r="D18" s="12" t="e">
        <f>SUMIF('T1'!#REF!,B18,'T1'!$C$6:$C$18)+SUMIF('T2'!#REF!,B18,'T2'!$C$6:$C$32)+SUMIF('T3'!#REF!,B18,'T3'!$C$6:$C$99)+SUMIF('T4'!#REF!,B18,'T4'!$C$6:$C$99)+SUMIF('T5'!#REF!,B18,'T5'!$C$6:$C$99)+SUMIF('T6'!#REF!,B18,'T6'!$C$6:$C$99)+SUMIF('T7'!#REF!,B18,'T7'!$C$6:$C$99)+SUMIF('T8'!#REF!,B18,'T8'!$C$6:$C$99)+SUMIF('T9'!#REF!,B18,'T9'!$C$6:$C$99)+SUMIF('T10'!#REF!,B18,'T10'!$C$6:$C$99)+SUMIF('T11'!#REF!,B18,'T11'!$C$6:$C$99)+SUMIF('T12'!#REF!,B18,'T12'!$C$6:$C$99)</f>
        <v>#REF!</v>
      </c>
      <c r="E18" s="12"/>
      <c r="F18" s="12" t="e">
        <f>SUMIF('T1'!#REF!,B18,'T1'!$D$6:$D$18)+SUMIF('T2'!#REF!,B18,'T2'!$D$6:$D$32)+SUMIF('T3'!#REF!,B18,'T3'!$D$6:$D$99)+SUMIF('T4'!#REF!,B18,'T4'!$D$6:$D$99)+SUMIF('T5'!#REF!,B18,'T5'!$D$6:$D$99)+SUMIF('T6'!#REF!,B18,'T6'!$D$6:$D$99)+SUMIF('T7'!#REF!,B18,'T7'!$D$6:$D$99)+SUMIF('T8'!#REF!,B18,'T8'!$D$6:$D$99)+SUMIF('T9'!#REF!,B18,'T9'!$D$6:$D$99)+SUMIF('T10'!#REF!,B18,'T10'!$D$6:$D$99)+SUMIF('T11'!#REF!,B18,'T11'!$D$6:$D$99)+SUMIF('T12'!#REF!,B18,'T12'!$D$6:$D$99)</f>
        <v>#REF!</v>
      </c>
      <c r="G18" s="17"/>
      <c r="H18" s="95"/>
    </row>
    <row r="19" spans="1:10" ht="13.5" customHeight="1" x14ac:dyDescent="0.2">
      <c r="A19" s="9">
        <v>16</v>
      </c>
      <c r="B19" s="10"/>
      <c r="C19" s="18"/>
      <c r="D19" s="12" t="e">
        <f>SUMIF('T1'!#REF!,B19,'T1'!$C$6:$C$18)+SUMIF('T2'!#REF!,B19,'T2'!$C$6:$C$32)+SUMIF('T3'!#REF!,B19,'T3'!$C$6:$C$99)+SUMIF('T4'!#REF!,B19,'T4'!$C$6:$C$99)+SUMIF('T5'!#REF!,B19,'T5'!$C$6:$C$99)+SUMIF('T6'!#REF!,B19,'T6'!$C$6:$C$99)+SUMIF('T7'!#REF!,B19,'T7'!$C$6:$C$99)+SUMIF('T8'!#REF!,B19,'T8'!$C$6:$C$99)+SUMIF('T9'!#REF!,B19,'T9'!$C$6:$C$99)+SUMIF('T10'!#REF!,B19,'T10'!$C$6:$C$99)+SUMIF('T11'!#REF!,B19,'T11'!$C$6:$C$99)+SUMIF('T12'!#REF!,B19,'T12'!$C$6:$C$99)</f>
        <v>#REF!</v>
      </c>
      <c r="E19" s="12"/>
      <c r="F19" s="12" t="e">
        <f>SUMIF('T1'!#REF!,B19,'T1'!$D$6:$D$18)+SUMIF('T2'!#REF!,B19,'T2'!$D$6:$D$32)+SUMIF('T3'!#REF!,B19,'T3'!$D$6:$D$99)+SUMIF('T4'!#REF!,B19,'T4'!$D$6:$D$99)+SUMIF('T5'!#REF!,B19,'T5'!$D$6:$D$99)+SUMIF('T6'!#REF!,B19,'T6'!$D$6:$D$99)+SUMIF('T7'!#REF!,B19,'T7'!$D$6:$D$99)+SUMIF('T8'!#REF!,B19,'T8'!$D$6:$D$99)+SUMIF('T9'!#REF!,B19,'T9'!$D$6:$D$99)+SUMIF('T10'!#REF!,B19,'T10'!$D$6:$D$99)+SUMIF('T11'!#REF!,B19,'T11'!$D$6:$D$99)+SUMIF('T12'!#REF!,B19,'T12'!$D$6:$D$99)</f>
        <v>#REF!</v>
      </c>
      <c r="G19" s="17"/>
      <c r="H19" s="95"/>
      <c r="J19" s="19"/>
    </row>
    <row r="20" spans="1:10" s="24" customFormat="1" x14ac:dyDescent="0.2">
      <c r="A20" s="20"/>
      <c r="B20" s="21"/>
      <c r="C20" s="98" t="s">
        <v>23</v>
      </c>
      <c r="D20" s="22" t="e">
        <f>SUM(D5:D19)</f>
        <v>#REF!</v>
      </c>
      <c r="E20" s="22" t="e">
        <f t="shared" ref="E20:G20" si="0">SUM(E5:E19)</f>
        <v>#REF!</v>
      </c>
      <c r="F20" s="22" t="e">
        <f t="shared" si="0"/>
        <v>#REF!</v>
      </c>
      <c r="G20" s="22" t="e">
        <f t="shared" si="0"/>
        <v>#REF!</v>
      </c>
      <c r="H20" s="96"/>
      <c r="I20" s="23" t="e">
        <f>+#REF!-#REF!</f>
        <v>#REF!</v>
      </c>
    </row>
    <row r="21" spans="1:10" s="103" customFormat="1" x14ac:dyDescent="0.2">
      <c r="A21" s="99"/>
      <c r="B21" s="100"/>
      <c r="C21" s="91" t="s">
        <v>43</v>
      </c>
      <c r="D21" s="101"/>
      <c r="E21" s="101"/>
      <c r="F21" s="101"/>
      <c r="G21" s="101"/>
      <c r="H21" s="104" t="e">
        <f>H4+D20+E20-F20-G20</f>
        <v>#REF!</v>
      </c>
      <c r="I21" s="102"/>
    </row>
    <row r="22" spans="1:10" x14ac:dyDescent="0.2">
      <c r="H22" s="28"/>
      <c r="I22" s="27"/>
    </row>
    <row r="23" spans="1:10" x14ac:dyDescent="0.2">
      <c r="I23" s="27"/>
    </row>
    <row r="24" spans="1:10" hidden="1" x14ac:dyDescent="0.2">
      <c r="D24" s="29"/>
      <c r="E24" s="29"/>
      <c r="F24" s="29"/>
      <c r="G24" s="29"/>
      <c r="H24" s="8"/>
      <c r="I24" s="27"/>
    </row>
    <row r="25" spans="1:10" hidden="1" x14ac:dyDescent="0.2">
      <c r="D25" s="29"/>
      <c r="E25" s="29"/>
      <c r="F25" s="29"/>
      <c r="G25" s="29"/>
      <c r="H25" s="8"/>
      <c r="I25" s="27"/>
    </row>
    <row r="26" spans="1:10" hidden="1" x14ac:dyDescent="0.2">
      <c r="D26" s="29"/>
      <c r="E26" s="29"/>
      <c r="F26" s="29"/>
      <c r="G26" s="29"/>
      <c r="H26" s="30"/>
      <c r="I26" s="27"/>
    </row>
    <row r="27" spans="1:10" hidden="1" x14ac:dyDescent="0.2">
      <c r="D27" s="29" t="e">
        <f>+#REF!+#REF!+#REF!+#REF!</f>
        <v>#REF!</v>
      </c>
      <c r="E27" s="29"/>
      <c r="F27" s="29" t="e">
        <f>+#REF!+#REF!+#REF!+#REF!</f>
        <v>#REF!</v>
      </c>
      <c r="G27" s="29"/>
      <c r="H27" s="30" t="e">
        <f>+#REF!+#REF!+#REF!+#REF!</f>
        <v>#REF!</v>
      </c>
      <c r="I27" s="30" t="e">
        <f>+SUM(#REF!)</f>
        <v>#REF!</v>
      </c>
    </row>
    <row r="28" spans="1:10" hidden="1" x14ac:dyDescent="0.2">
      <c r="D28" s="29">
        <f>+[1]T4!D87</f>
        <v>56230207</v>
      </c>
      <c r="E28" s="29"/>
      <c r="F28" s="29"/>
      <c r="G28" s="29"/>
      <c r="H28" s="30">
        <f>+[1]T4!F87</f>
        <v>372729996</v>
      </c>
      <c r="I28" s="30" t="e">
        <f>+H27-I27</f>
        <v>#REF!</v>
      </c>
    </row>
    <row r="29" spans="1:10" hidden="1" x14ac:dyDescent="0.2">
      <c r="C29" s="7" t="s">
        <v>35</v>
      </c>
      <c r="D29" s="29" t="e">
        <f>+D28-D27</f>
        <v>#REF!</v>
      </c>
      <c r="E29" s="29"/>
      <c r="F29" s="29"/>
      <c r="G29" s="29"/>
      <c r="H29" s="30" t="e">
        <f>+H27-H28</f>
        <v>#REF!</v>
      </c>
    </row>
    <row r="30" spans="1:10" hidden="1" x14ac:dyDescent="0.2">
      <c r="D30" s="29"/>
      <c r="E30" s="29"/>
      <c r="F30" s="29"/>
      <c r="G30" s="29"/>
      <c r="H30" s="8"/>
    </row>
    <row r="31" spans="1:10" hidden="1" x14ac:dyDescent="0.2">
      <c r="D31" s="29"/>
      <c r="E31" s="29"/>
      <c r="F31" s="29"/>
      <c r="G31" s="29"/>
      <c r="H31" s="8"/>
      <c r="I31" s="27"/>
    </row>
    <row r="32" spans="1:10" x14ac:dyDescent="0.2">
      <c r="D32" s="29"/>
      <c r="E32" s="29"/>
      <c r="F32" s="29"/>
      <c r="G32" s="29"/>
      <c r="H32" s="8"/>
    </row>
  </sheetData>
  <mergeCells count="7">
    <mergeCell ref="A1:H1"/>
    <mergeCell ref="A2:A3"/>
    <mergeCell ref="B2:B3"/>
    <mergeCell ref="C2:C3"/>
    <mergeCell ref="D2:E2"/>
    <mergeCell ref="H2:H3"/>
    <mergeCell ref="F2:G2"/>
  </mergeCells>
  <pageMargins left="0.45" right="0.2" top="0.25" bottom="0.25" header="0.3" footer="0.3"/>
  <pageSetup scale="92" orientation="landscape" r:id="rId1"/>
  <colBreaks count="1" manualBreakCount="1">
    <brk id="8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18" sqref="A18"/>
    </sheetView>
  </sheetViews>
  <sheetFormatPr defaultColWidth="9.140625" defaultRowHeight="15.75" x14ac:dyDescent="0.2"/>
  <cols>
    <col min="1" max="1" width="94.7109375" style="1" customWidth="1"/>
    <col min="2" max="2" width="9.140625" style="1"/>
    <col min="3" max="3" width="22" style="1" customWidth="1"/>
    <col min="4" max="4" width="49" style="1" customWidth="1"/>
    <col min="5" max="5" width="41.42578125" style="1" customWidth="1"/>
    <col min="6" max="16384" width="9.140625" style="1"/>
  </cols>
  <sheetData>
    <row r="1" spans="1:1" ht="47.25" x14ac:dyDescent="0.2">
      <c r="A1" s="4" t="s">
        <v>67</v>
      </c>
    </row>
    <row r="2" spans="1:1" ht="126" x14ac:dyDescent="0.2">
      <c r="A2" s="4" t="s">
        <v>69</v>
      </c>
    </row>
    <row r="3" spans="1:1" ht="89.25" customHeight="1" x14ac:dyDescent="0.2">
      <c r="A3" s="4" t="s">
        <v>68</v>
      </c>
    </row>
    <row r="4" spans="1:1" ht="22.5" customHeight="1" x14ac:dyDescent="0.2">
      <c r="A4" s="119" t="s">
        <v>53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12</vt:i4>
      </vt:variant>
    </vt:vector>
  </HeadingPairs>
  <TitlesOfParts>
    <vt:vector size="27" baseType="lpstr"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Tổng thu - chi</vt:lpstr>
      <vt:lpstr>Quỹ NTCM</vt:lpstr>
      <vt:lpstr>Thuyết minh</vt:lpstr>
      <vt:lpstr>'T1'!Print_Titles</vt:lpstr>
      <vt:lpstr>'T10'!Print_Titles</vt:lpstr>
      <vt:lpstr>'T11'!Print_Titles</vt:lpstr>
      <vt:lpstr>'T12'!Print_Titles</vt:lpstr>
      <vt:lpstr>'T2'!Print_Titles</vt:lpstr>
      <vt:lpstr>'T3'!Print_Titles</vt:lpstr>
      <vt:lpstr>'T4'!Print_Titles</vt:lpstr>
      <vt:lpstr>'T5'!Print_Titles</vt:lpstr>
      <vt:lpstr>'T6'!Print_Titles</vt:lpstr>
      <vt:lpstr>'T7'!Print_Titles</vt:lpstr>
      <vt:lpstr>'T8'!Print_Titles</vt:lpstr>
      <vt:lpstr>'T9'!Print_Titles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2024-11-15T09:45:13Z</cp:lastPrinted>
  <dcterms:created xsi:type="dcterms:W3CDTF">2013-01-07T05:32:04Z</dcterms:created>
  <dcterms:modified xsi:type="dcterms:W3CDTF">2025-03-05T04:08:37Z</dcterms:modified>
</cp:coreProperties>
</file>