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8_{6D229885-5893-49BF-A6FC-BAE46CC30DED}" xr6:coauthVersionLast="47" xr6:coauthVersionMax="47" xr10:uidLastSave="{00000000-0000-0000-0000-000000000000}"/>
  <bookViews>
    <workbookView xWindow="-110" yWindow="-110" windowWidth="19420" windowHeight="10420" xr2:uid="{E200C1AB-9E6A-4EFD-BD3E-6069815096F4}"/>
  </bookViews>
  <sheets>
    <sheet name="Chi phí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" i="1" l="1"/>
  <c r="L27" i="1"/>
  <c r="L24" i="1"/>
  <c r="L23" i="1" s="1"/>
  <c r="L20" i="1"/>
  <c r="L19" i="1"/>
  <c r="J19" i="1"/>
  <c r="L10" i="1"/>
  <c r="L9" i="1"/>
  <c r="L8" i="1"/>
  <c r="L7" i="1"/>
  <c r="L6" i="1" s="1"/>
  <c r="J7" i="1"/>
  <c r="L34" i="1" l="1"/>
  <c r="L26" i="1"/>
  <c r="L28" i="1" s="1"/>
  <c r="L33" i="1"/>
</calcChain>
</file>

<file path=xl/sharedStrings.xml><?xml version="1.0" encoding="utf-8"?>
<sst xmlns="http://schemas.openxmlformats.org/spreadsheetml/2006/main" count="82" uniqueCount="63">
  <si>
    <t>CHƯƠNG TRÌNH HỖ TRỢ MIỀN TRUNG SAU LŨ</t>
  </si>
  <si>
    <t>STT</t>
  </si>
  <si>
    <t>Danh sách trường</t>
  </si>
  <si>
    <t>Số lượng học sinh</t>
  </si>
  <si>
    <t>Hạng mục</t>
  </si>
  <si>
    <t>SL học sinh</t>
  </si>
  <si>
    <t>Mỗi em</t>
  </si>
  <si>
    <t>Tổng Số lượng</t>
  </si>
  <si>
    <t>Đơn giá
(dự kiến)</t>
  </si>
  <si>
    <t>Thành tiền</t>
  </si>
  <si>
    <t>Đợt 1</t>
  </si>
  <si>
    <t>Trường THCS Trần Phú - Xã Hòa Kiến, T. Đak Lak</t>
  </si>
  <si>
    <t>I</t>
  </si>
  <si>
    <t>ĐẮK LẮK (PHÚ YÊN CŨ)</t>
  </si>
  <si>
    <t>Trường Tiểu học Nguyễn Viết Xuân, P. Bình Kiến, T. Dak Lak</t>
  </si>
  <si>
    <t>A</t>
  </si>
  <si>
    <t>3 Điểm trường THCS Trần Phú, TH Nguyễn Viết Xuân, TH Sơn Hà</t>
  </si>
  <si>
    <t>Trường Tiểu Học Sơn Hà - xã Sơn Hòa, T. Dak Lak</t>
  </si>
  <si>
    <t>Vở (mỗi em 5 quyển vở)</t>
  </si>
  <si>
    <t>Tổng cộng</t>
  </si>
  <si>
    <t>Bút gel Thiên Long (mỗi em 2 cây)</t>
  </si>
  <si>
    <t>Bút bi thiên long TL27</t>
  </si>
  <si>
    <t>Máy tính cầm tay</t>
  </si>
  <si>
    <t>Gôm 20 hộp</t>
  </si>
  <si>
    <t>tặng</t>
  </si>
  <si>
    <t>Bút máy</t>
  </si>
  <si>
    <t>Xe đạp cho các bé khó khăn</t>
  </si>
  <si>
    <t xml:space="preserve">Chi phí in banner </t>
  </si>
  <si>
    <t xml:space="preserve">Cp Gửi tập đi Huế (anh Opla tặng tập) </t>
  </si>
  <si>
    <t xml:space="preserve">CP gửi tàu xe Đạp ra Phú Yên </t>
  </si>
  <si>
    <t>Cp xe chở xe đạp cũ</t>
  </si>
  <si>
    <t>II</t>
  </si>
  <si>
    <t>GIA LAI (BÌNH ĐỊNH CŨ)</t>
  </si>
  <si>
    <t>Điểm trường TH Nhơn Phú (Gia Lai)</t>
  </si>
  <si>
    <t>Mền nỉ mỏng 1.6m x 2m</t>
  </si>
  <si>
    <t>Đợt 2</t>
  </si>
  <si>
    <t>Áo khoác ấm</t>
  </si>
  <si>
    <t>Chi phí vận chuyển</t>
  </si>
  <si>
    <t>Tổng cộng Chi phí</t>
  </si>
  <si>
    <t>Ủng hộ</t>
  </si>
  <si>
    <t>Xuất quỹ thêm</t>
  </si>
  <si>
    <t>Quỹ chuyển tiền chị Khánh Ly- Phú Yên đợt 1</t>
  </si>
  <si>
    <t>Quỹ chuyển tiền Loannguyen- Gia lai</t>
  </si>
  <si>
    <t>Chị Khánh Ly hoàn ứng</t>
  </si>
  <si>
    <t>Đợt 3</t>
  </si>
  <si>
    <t>Tạm ứng may áo đồng phục</t>
  </si>
  <si>
    <t>Đợt 4</t>
  </si>
  <si>
    <t>Thanh toán áo đồng phục còn lại</t>
  </si>
  <si>
    <t>TỔNG CỘNG</t>
  </si>
  <si>
    <t>* Khối 1: 4 lớp; 104 học sinh/ 45 nữ. * Khối 2: 3 lớp; 94 học sinh/ 38 nữ. * Khối 3: 4 lớp; 98 học sinh/ 48 nữ. * Khối 4: 4 lớp; 106 học sinh/ 46 nữ. * Khối 5: 4 lớp; 117 học sinh/ 53 nữ.</t>
  </si>
  <si>
    <t>Lớp 1</t>
  </si>
  <si>
    <t>Tiểu học NVX</t>
  </si>
  <si>
    <t>THCS Trần Phú</t>
  </si>
  <si>
    <t>Nữ</t>
  </si>
  <si>
    <t>Nam</t>
  </si>
  <si>
    <t>Lớp 2</t>
  </si>
  <si>
    <t>Lớp 3</t>
  </si>
  <si>
    <t>Lớp 4</t>
  </si>
  <si>
    <t>Lớp 5</t>
  </si>
  <si>
    <t>Lớp 6</t>
  </si>
  <si>
    <t>Lớp 7</t>
  </si>
  <si>
    <t>Lớp 8</t>
  </si>
  <si>
    <t>Lớp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</si>
</sst>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81B3A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164" fontId="4" fillId="3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164" fontId="4" fillId="0" borderId="0" xfId="1" applyNumberFormat="1" applyFont="1" applyBorder="1" applyAlignment="1">
      <alignment vertical="center"/>
    </xf>
    <xf numFmtId="164" fontId="5" fillId="0" borderId="0" xfId="1" applyNumberFormat="1" applyFont="1" applyAlignment="1">
      <alignment vertical="center"/>
    </xf>
    <xf numFmtId="0" fontId="4" fillId="3" borderId="2" xfId="0" applyFont="1" applyFill="1" applyBorder="1" applyAlignment="1">
      <alignment vertical="center" wrapText="1"/>
    </xf>
    <xf numFmtId="164" fontId="4" fillId="3" borderId="1" xfId="1" applyNumberFormat="1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164" fontId="5" fillId="0" borderId="1" xfId="1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164" fontId="2" fillId="4" borderId="1" xfId="1" applyNumberFormat="1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vertical="center"/>
    </xf>
    <xf numFmtId="0" fontId="7" fillId="0" borderId="0" xfId="0" applyFont="1"/>
    <xf numFmtId="0" fontId="0" fillId="0" borderId="0" xfId="0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L\Downloads\ch&#432;&#417;ng%20tr&#236;nh%20Ph&#250;%20Y&#234;n%20-%20Gia%20Lai%20(2).xlsx" TargetMode="External"/><Relationship Id="rId1" Type="http://schemas.openxmlformats.org/officeDocument/2006/relationships/externalLinkPath" Target="ch&#432;&#417;ng%20tr&#236;nh%20Ph&#250;%20Y&#234;n%20-%20Gia%20Lai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i phí Phú Yên - Gia Lai"/>
      <sheetName val="Chi phí"/>
      <sheetName val="ủng hộ Phú Yên- Gia Lai"/>
    </sheetNames>
    <sheetDataSet>
      <sheetData sheetId="0"/>
      <sheetData sheetId="1"/>
      <sheetData sheetId="2">
        <row r="98">
          <cell r="E98">
            <v>160646280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D26F-2413-46A1-A0FE-997F163D34C8}">
  <dimension ref="B2:M104"/>
  <sheetViews>
    <sheetView tabSelected="1" topLeftCell="A22" workbookViewId="0">
      <selection activeCell="G36" sqref="G36"/>
    </sheetView>
  </sheetViews>
  <sheetFormatPr defaultColWidth="8.7265625" defaultRowHeight="14.5" x14ac:dyDescent="0.35"/>
  <cols>
    <col min="1" max="1" width="3.1796875" style="1" customWidth="1"/>
    <col min="2" max="2" width="3.81640625" style="1" hidden="1" customWidth="1"/>
    <col min="3" max="3" width="61.54296875" style="1" hidden="1" customWidth="1"/>
    <col min="4" max="4" width="11.453125" style="1" hidden="1" customWidth="1"/>
    <col min="5" max="5" width="11.81640625" style="1" hidden="1" customWidth="1"/>
    <col min="6" max="6" width="11.81640625" style="46" customWidth="1"/>
    <col min="7" max="7" width="50.7265625" style="1" customWidth="1"/>
    <col min="8" max="9" width="10.81640625" style="1" hidden="1" customWidth="1"/>
    <col min="10" max="10" width="10.81640625" style="1" customWidth="1"/>
    <col min="11" max="11" width="12.81640625" style="47" customWidth="1"/>
    <col min="12" max="12" width="14.54296875" style="1" customWidth="1"/>
    <col min="13" max="13" width="12.453125" style="1" customWidth="1"/>
    <col min="14" max="14" width="9.81640625" style="1" bestFit="1" customWidth="1"/>
    <col min="15" max="16384" width="8.7265625" style="1"/>
  </cols>
  <sheetData>
    <row r="2" spans="2:12" ht="29.25" customHeight="1" x14ac:dyDescent="0.35">
      <c r="F2" s="2" t="s">
        <v>0</v>
      </c>
      <c r="G2" s="2"/>
      <c r="H2" s="2"/>
      <c r="I2" s="2"/>
      <c r="J2" s="2"/>
      <c r="K2" s="2"/>
      <c r="L2" s="2"/>
    </row>
    <row r="3" spans="2:12" ht="35.5" customHeight="1" x14ac:dyDescent="0.35">
      <c r="B3" s="3" t="s">
        <v>1</v>
      </c>
      <c r="C3" s="4" t="s">
        <v>2</v>
      </c>
      <c r="D3" s="5" t="s">
        <v>3</v>
      </c>
      <c r="E3" s="6"/>
      <c r="F3" s="7" t="s">
        <v>1</v>
      </c>
      <c r="G3" s="8" t="s">
        <v>4</v>
      </c>
      <c r="H3" s="9" t="s">
        <v>5</v>
      </c>
      <c r="I3" s="7" t="s">
        <v>6</v>
      </c>
      <c r="J3" s="10" t="s">
        <v>7</v>
      </c>
      <c r="K3" s="9" t="s">
        <v>8</v>
      </c>
      <c r="L3" s="7" t="s">
        <v>9</v>
      </c>
    </row>
    <row r="4" spans="2:12" ht="21" customHeight="1" x14ac:dyDescent="0.35">
      <c r="B4" s="3"/>
      <c r="C4" s="4"/>
      <c r="D4" s="5"/>
      <c r="E4" s="6"/>
      <c r="F4" s="7"/>
      <c r="G4" s="11" t="s">
        <v>10</v>
      </c>
      <c r="H4" s="9"/>
      <c r="I4" s="7"/>
      <c r="J4" s="10"/>
      <c r="K4" s="9"/>
      <c r="L4" s="7"/>
    </row>
    <row r="5" spans="2:12" s="20" customFormat="1" ht="27.65" customHeight="1" x14ac:dyDescent="0.35">
      <c r="B5" s="12">
        <v>1</v>
      </c>
      <c r="C5" s="13" t="s">
        <v>11</v>
      </c>
      <c r="D5" s="14">
        <v>513</v>
      </c>
      <c r="E5" s="15"/>
      <c r="F5" s="16" t="s">
        <v>12</v>
      </c>
      <c r="G5" s="17" t="s">
        <v>13</v>
      </c>
      <c r="H5" s="18"/>
      <c r="I5" s="16"/>
      <c r="J5" s="19"/>
      <c r="K5" s="18"/>
      <c r="L5" s="16"/>
    </row>
    <row r="6" spans="2:12" ht="27.65" customHeight="1" x14ac:dyDescent="0.35">
      <c r="B6" s="12">
        <v>2</v>
      </c>
      <c r="C6" s="13" t="s">
        <v>14</v>
      </c>
      <c r="D6" s="14">
        <v>518</v>
      </c>
      <c r="E6" s="6"/>
      <c r="F6" s="4" t="s">
        <v>15</v>
      </c>
      <c r="G6" s="21" t="s">
        <v>16</v>
      </c>
      <c r="H6" s="5"/>
      <c r="I6" s="4"/>
      <c r="J6" s="22"/>
      <c r="K6" s="5"/>
      <c r="L6" s="23">
        <f>SUBTOTAL(9,L7:L17)</f>
        <v>52083760</v>
      </c>
    </row>
    <row r="7" spans="2:12" ht="27.65" customHeight="1" x14ac:dyDescent="0.35">
      <c r="B7" s="12">
        <v>3</v>
      </c>
      <c r="C7" s="13" t="s">
        <v>17</v>
      </c>
      <c r="D7" s="14">
        <v>450</v>
      </c>
      <c r="E7" s="6"/>
      <c r="F7" s="12">
        <v>1</v>
      </c>
      <c r="G7" s="24" t="s">
        <v>18</v>
      </c>
      <c r="H7" s="14"/>
      <c r="I7" s="14"/>
      <c r="J7" s="14">
        <f>2700+450*5</f>
        <v>4950</v>
      </c>
      <c r="K7" s="14">
        <v>6000</v>
      </c>
      <c r="L7" s="14">
        <f>+K7*J7</f>
        <v>29700000</v>
      </c>
    </row>
    <row r="8" spans="2:12" ht="27.65" customHeight="1" x14ac:dyDescent="0.35">
      <c r="B8" s="4"/>
      <c r="C8" s="3" t="s">
        <v>19</v>
      </c>
      <c r="D8" s="23">
        <v>1481</v>
      </c>
      <c r="E8" s="6"/>
      <c r="F8" s="12">
        <v>2</v>
      </c>
      <c r="G8" s="25" t="s">
        <v>20</v>
      </c>
      <c r="H8" s="14"/>
      <c r="I8" s="14"/>
      <c r="J8" s="14">
        <v>1960</v>
      </c>
      <c r="K8" s="14">
        <v>4836</v>
      </c>
      <c r="L8" s="14">
        <f>+K8*J8</f>
        <v>9478560</v>
      </c>
    </row>
    <row r="9" spans="2:12" ht="27.65" customHeight="1" x14ac:dyDescent="0.35">
      <c r="B9" s="12"/>
      <c r="C9" s="13"/>
      <c r="D9" s="14"/>
      <c r="E9" s="6"/>
      <c r="F9" s="12">
        <v>3</v>
      </c>
      <c r="G9" s="25" t="s">
        <v>21</v>
      </c>
      <c r="H9" s="14"/>
      <c r="I9" s="14"/>
      <c r="J9" s="14">
        <v>1040</v>
      </c>
      <c r="K9" s="14">
        <v>2880</v>
      </c>
      <c r="L9" s="14">
        <f>+K9*J9</f>
        <v>2995200</v>
      </c>
    </row>
    <row r="10" spans="2:12" ht="27.65" customHeight="1" x14ac:dyDescent="0.35">
      <c r="B10" s="12"/>
      <c r="C10" s="13"/>
      <c r="D10" s="14"/>
      <c r="E10" s="6"/>
      <c r="F10" s="12">
        <v>4</v>
      </c>
      <c r="G10" s="25" t="s">
        <v>22</v>
      </c>
      <c r="H10" s="14"/>
      <c r="I10" s="14"/>
      <c r="J10" s="14">
        <v>100</v>
      </c>
      <c r="K10" s="14">
        <v>75000</v>
      </c>
      <c r="L10" s="14">
        <f>+K10*J10</f>
        <v>7500000</v>
      </c>
    </row>
    <row r="11" spans="2:12" ht="27.65" customHeight="1" x14ac:dyDescent="0.35">
      <c r="B11" s="12"/>
      <c r="C11" s="13"/>
      <c r="D11" s="14"/>
      <c r="E11" s="6"/>
      <c r="F11" s="12">
        <v>7</v>
      </c>
      <c r="G11" s="25" t="s">
        <v>23</v>
      </c>
      <c r="H11" s="14"/>
      <c r="I11" s="14"/>
      <c r="J11" s="14">
        <v>20</v>
      </c>
      <c r="K11" s="14"/>
      <c r="L11" s="14" t="s">
        <v>24</v>
      </c>
    </row>
    <row r="12" spans="2:12" s="20" customFormat="1" ht="27.65" customHeight="1" x14ac:dyDescent="0.35">
      <c r="B12" s="15"/>
      <c r="C12" s="15"/>
      <c r="D12" s="15"/>
      <c r="E12" s="15"/>
      <c r="F12" s="12">
        <v>8</v>
      </c>
      <c r="G12" s="25" t="s">
        <v>25</v>
      </c>
      <c r="H12" s="14"/>
      <c r="I12" s="14"/>
      <c r="J12" s="14">
        <v>200</v>
      </c>
      <c r="K12" s="14"/>
      <c r="L12" s="14" t="s">
        <v>24</v>
      </c>
    </row>
    <row r="13" spans="2:12" s="20" customFormat="1" ht="27.65" customHeight="1" x14ac:dyDescent="0.35">
      <c r="B13" s="15"/>
      <c r="C13" s="15"/>
      <c r="D13" s="26"/>
      <c r="E13" s="15"/>
      <c r="F13" s="12">
        <v>9</v>
      </c>
      <c r="G13" s="25" t="s">
        <v>26</v>
      </c>
      <c r="H13" s="14"/>
      <c r="I13" s="14"/>
      <c r="J13" s="14">
        <v>12</v>
      </c>
      <c r="K13" s="14"/>
      <c r="L13" s="14"/>
    </row>
    <row r="14" spans="2:12" ht="25.5" customHeight="1" x14ac:dyDescent="0.35">
      <c r="B14" s="6"/>
      <c r="C14" s="6"/>
      <c r="D14" s="27"/>
      <c r="E14" s="6"/>
      <c r="F14" s="12">
        <v>10</v>
      </c>
      <c r="G14" s="25" t="s">
        <v>27</v>
      </c>
      <c r="H14" s="14"/>
      <c r="I14" s="14"/>
      <c r="J14" s="14"/>
      <c r="K14" s="14"/>
      <c r="L14" s="14">
        <v>410000</v>
      </c>
    </row>
    <row r="15" spans="2:12" ht="25.5" customHeight="1" x14ac:dyDescent="0.35">
      <c r="B15" s="6"/>
      <c r="C15" s="6"/>
      <c r="D15" s="27"/>
      <c r="E15" s="6"/>
      <c r="F15" s="12">
        <v>11</v>
      </c>
      <c r="G15" s="25" t="s">
        <v>28</v>
      </c>
      <c r="H15" s="14"/>
      <c r="I15" s="14"/>
      <c r="J15" s="14"/>
      <c r="K15" s="14"/>
      <c r="L15" s="14">
        <v>400000</v>
      </c>
    </row>
    <row r="16" spans="2:12" ht="25.5" customHeight="1" x14ac:dyDescent="0.35">
      <c r="B16" s="6"/>
      <c r="C16" s="6"/>
      <c r="D16" s="27"/>
      <c r="E16" s="6"/>
      <c r="F16" s="12">
        <v>12</v>
      </c>
      <c r="G16" s="25" t="s">
        <v>29</v>
      </c>
      <c r="H16" s="14"/>
      <c r="I16" s="14"/>
      <c r="J16" s="14"/>
      <c r="K16" s="14"/>
      <c r="L16" s="14"/>
    </row>
    <row r="17" spans="2:13" ht="25.5" customHeight="1" x14ac:dyDescent="0.35">
      <c r="B17" s="6"/>
      <c r="C17" s="6"/>
      <c r="D17" s="27"/>
      <c r="E17" s="6"/>
      <c r="F17" s="12">
        <v>13</v>
      </c>
      <c r="G17" s="25" t="s">
        <v>30</v>
      </c>
      <c r="H17" s="14"/>
      <c r="I17" s="14"/>
      <c r="J17" s="14"/>
      <c r="K17" s="14"/>
      <c r="L17" s="14">
        <v>1600000</v>
      </c>
    </row>
    <row r="18" spans="2:13" ht="25.5" customHeight="1" x14ac:dyDescent="0.35">
      <c r="B18" s="6"/>
      <c r="C18" s="6"/>
      <c r="D18" s="27"/>
      <c r="E18" s="6"/>
      <c r="F18" s="16" t="s">
        <v>31</v>
      </c>
      <c r="G18" s="28" t="s">
        <v>32</v>
      </c>
      <c r="H18" s="29"/>
      <c r="I18" s="29"/>
      <c r="J18" s="29"/>
      <c r="K18" s="29"/>
      <c r="L18" s="29"/>
    </row>
    <row r="19" spans="2:13" ht="30" customHeight="1" x14ac:dyDescent="0.35">
      <c r="B19" s="6"/>
      <c r="C19" s="6"/>
      <c r="D19" s="27"/>
      <c r="E19" s="6"/>
      <c r="F19" s="4" t="s">
        <v>15</v>
      </c>
      <c r="G19" s="30" t="s">
        <v>33</v>
      </c>
      <c r="H19" s="14"/>
      <c r="I19" s="14"/>
      <c r="J19" s="23">
        <f>SUBTOTAL(9,J20:J20)</f>
        <v>400</v>
      </c>
      <c r="K19" s="14"/>
      <c r="L19" s="23">
        <f>SUBTOTAL(9,L20:L20)</f>
        <v>20800000</v>
      </c>
    </row>
    <row r="20" spans="2:13" ht="25.5" customHeight="1" x14ac:dyDescent="0.35">
      <c r="B20" s="6"/>
      <c r="C20" s="6"/>
      <c r="D20" s="27"/>
      <c r="E20" s="6"/>
      <c r="F20" s="12">
        <v>1</v>
      </c>
      <c r="G20" s="25" t="s">
        <v>34</v>
      </c>
      <c r="H20" s="14"/>
      <c r="I20" s="14"/>
      <c r="J20" s="14">
        <v>400</v>
      </c>
      <c r="K20" s="14">
        <v>52000</v>
      </c>
      <c r="L20" s="14">
        <f>J20*K20</f>
        <v>20800000</v>
      </c>
    </row>
    <row r="21" spans="2:13" ht="21" customHeight="1" x14ac:dyDescent="0.35">
      <c r="B21" s="3"/>
      <c r="C21" s="4"/>
      <c r="D21" s="5"/>
      <c r="E21" s="6"/>
      <c r="F21" s="7"/>
      <c r="G21" s="11" t="s">
        <v>35</v>
      </c>
      <c r="H21" s="9"/>
      <c r="I21" s="7"/>
      <c r="J21" s="10"/>
      <c r="K21" s="9"/>
      <c r="L21" s="7"/>
    </row>
    <row r="22" spans="2:13" s="20" customFormat="1" ht="27.65" customHeight="1" x14ac:dyDescent="0.35">
      <c r="B22" s="12">
        <v>1</v>
      </c>
      <c r="C22" s="13" t="s">
        <v>11</v>
      </c>
      <c r="D22" s="14">
        <v>513</v>
      </c>
      <c r="E22" s="15"/>
      <c r="F22" s="16" t="s">
        <v>12</v>
      </c>
      <c r="G22" s="17" t="s">
        <v>13</v>
      </c>
      <c r="H22" s="18"/>
      <c r="I22" s="16"/>
      <c r="J22" s="19"/>
      <c r="K22" s="18"/>
      <c r="L22" s="16"/>
    </row>
    <row r="23" spans="2:13" ht="27.65" customHeight="1" x14ac:dyDescent="0.35">
      <c r="B23" s="12">
        <v>2</v>
      </c>
      <c r="C23" s="13" t="s">
        <v>14</v>
      </c>
      <c r="D23" s="14">
        <v>518</v>
      </c>
      <c r="E23" s="6"/>
      <c r="F23" s="4" t="s">
        <v>15</v>
      </c>
      <c r="G23" s="21" t="s">
        <v>16</v>
      </c>
      <c r="H23" s="5"/>
      <c r="I23" s="4"/>
      <c r="J23" s="22"/>
      <c r="K23" s="5"/>
      <c r="L23" s="23">
        <f>SUBTOTAL(9,L24:L25)</f>
        <v>197290000</v>
      </c>
    </row>
    <row r="24" spans="2:13" s="20" customFormat="1" ht="27.65" customHeight="1" x14ac:dyDescent="0.35">
      <c r="B24" s="12"/>
      <c r="C24" s="13"/>
      <c r="D24" s="14"/>
      <c r="E24" s="15"/>
      <c r="F24" s="12">
        <v>1</v>
      </c>
      <c r="G24" s="25" t="s">
        <v>36</v>
      </c>
      <c r="H24" s="14"/>
      <c r="I24" s="14"/>
      <c r="J24" s="31">
        <v>1779</v>
      </c>
      <c r="K24" s="31">
        <v>110000</v>
      </c>
      <c r="L24" s="31">
        <f>J24*K24</f>
        <v>195690000</v>
      </c>
    </row>
    <row r="25" spans="2:13" s="20" customFormat="1" ht="27.65" customHeight="1" x14ac:dyDescent="0.35">
      <c r="B25" s="32"/>
      <c r="C25" s="6"/>
      <c r="D25" s="33"/>
      <c r="E25" s="15"/>
      <c r="F25" s="12">
        <v>2</v>
      </c>
      <c r="G25" s="25" t="s">
        <v>37</v>
      </c>
      <c r="H25" s="14"/>
      <c r="I25" s="14"/>
      <c r="J25" s="31"/>
      <c r="K25" s="31"/>
      <c r="L25" s="31">
        <v>1600000</v>
      </c>
    </row>
    <row r="26" spans="2:13" ht="25.5" customHeight="1" x14ac:dyDescent="0.35">
      <c r="B26" s="6"/>
      <c r="C26" s="6"/>
      <c r="D26" s="27"/>
      <c r="E26" s="6"/>
      <c r="F26" s="34"/>
      <c r="G26" s="35" t="s">
        <v>38</v>
      </c>
      <c r="H26" s="36"/>
      <c r="I26" s="36"/>
      <c r="J26" s="36"/>
      <c r="K26" s="37"/>
      <c r="L26" s="38">
        <f>L23+L19+L6</f>
        <v>270173760</v>
      </c>
    </row>
    <row r="27" spans="2:13" ht="25.5" customHeight="1" x14ac:dyDescent="0.35">
      <c r="B27" s="6"/>
      <c r="C27" s="6"/>
      <c r="D27" s="27"/>
      <c r="E27" s="6"/>
      <c r="F27" s="34"/>
      <c r="G27" s="35" t="s">
        <v>39</v>
      </c>
      <c r="H27" s="36"/>
      <c r="I27" s="36"/>
      <c r="J27" s="36"/>
      <c r="K27" s="37"/>
      <c r="L27" s="38">
        <f>'[1]ủng hộ Phú Yên- Gia Lai'!E98</f>
        <v>160646280</v>
      </c>
    </row>
    <row r="28" spans="2:13" ht="25.5" customHeight="1" x14ac:dyDescent="0.35">
      <c r="B28" s="6"/>
      <c r="C28" s="6"/>
      <c r="D28" s="27"/>
      <c r="E28" s="6"/>
      <c r="F28" s="34"/>
      <c r="G28" s="35" t="s">
        <v>40</v>
      </c>
      <c r="H28" s="36"/>
      <c r="I28" s="36"/>
      <c r="J28" s="36"/>
      <c r="K28" s="37"/>
      <c r="L28" s="38">
        <f>L26-L27</f>
        <v>109527480</v>
      </c>
    </row>
    <row r="29" spans="2:13" ht="21.5" customHeight="1" x14ac:dyDescent="0.35">
      <c r="F29" s="39" t="s">
        <v>10</v>
      </c>
      <c r="G29" s="40" t="s">
        <v>41</v>
      </c>
      <c r="H29" s="40"/>
      <c r="I29" s="40"/>
      <c r="J29" s="40"/>
      <c r="K29" s="41"/>
      <c r="L29" s="42">
        <v>60000000</v>
      </c>
      <c r="M29" s="43"/>
    </row>
    <row r="30" spans="2:13" ht="21.5" customHeight="1" x14ac:dyDescent="0.35">
      <c r="F30" s="39" t="s">
        <v>35</v>
      </c>
      <c r="G30" s="40" t="s">
        <v>42</v>
      </c>
      <c r="H30" s="40"/>
      <c r="I30" s="40"/>
      <c r="J30" s="40"/>
      <c r="K30" s="41"/>
      <c r="L30" s="42">
        <f>12000000+8800000</f>
        <v>20800000</v>
      </c>
    </row>
    <row r="31" spans="2:13" ht="21.5" customHeight="1" x14ac:dyDescent="0.35">
      <c r="F31" s="39"/>
      <c r="G31" s="40" t="s">
        <v>43</v>
      </c>
      <c r="H31" s="40"/>
      <c r="I31" s="40"/>
      <c r="J31" s="40"/>
      <c r="K31" s="41"/>
      <c r="L31" s="42">
        <v>-7826240</v>
      </c>
    </row>
    <row r="32" spans="2:13" ht="21" customHeight="1" x14ac:dyDescent="0.35">
      <c r="F32" s="39" t="s">
        <v>44</v>
      </c>
      <c r="G32" s="40" t="s">
        <v>45</v>
      </c>
      <c r="H32" s="40"/>
      <c r="I32" s="40"/>
      <c r="J32" s="40"/>
      <c r="K32" s="41"/>
      <c r="L32" s="42">
        <v>97845000</v>
      </c>
    </row>
    <row r="33" spans="6:12" ht="21" customHeight="1" x14ac:dyDescent="0.35">
      <c r="F33" s="39" t="s">
        <v>46</v>
      </c>
      <c r="G33" s="40" t="s">
        <v>47</v>
      </c>
      <c r="H33" s="40"/>
      <c r="I33" s="40"/>
      <c r="J33" s="40"/>
      <c r="K33" s="41"/>
      <c r="L33" s="44">
        <f>L23-L32</f>
        <v>99445000</v>
      </c>
    </row>
    <row r="34" spans="6:12" ht="20.5" customHeight="1" x14ac:dyDescent="0.35">
      <c r="F34" s="39"/>
      <c r="G34" s="40" t="s">
        <v>48</v>
      </c>
      <c r="H34" s="40"/>
      <c r="I34" s="40"/>
      <c r="J34" s="40"/>
      <c r="K34" s="41"/>
      <c r="L34" s="45">
        <f>SUM(L29:L33)</f>
        <v>270263760</v>
      </c>
    </row>
    <row r="83" spans="2:11" ht="31" x14ac:dyDescent="0.35">
      <c r="B83" s="3" t="s">
        <v>1</v>
      </c>
      <c r="C83" s="4" t="s">
        <v>2</v>
      </c>
      <c r="D83" s="5" t="s">
        <v>3</v>
      </c>
    </row>
    <row r="84" spans="2:11" ht="15.5" x14ac:dyDescent="0.35">
      <c r="B84" s="12">
        <v>1</v>
      </c>
      <c r="C84" s="13" t="s">
        <v>11</v>
      </c>
      <c r="D84" s="14">
        <v>513</v>
      </c>
    </row>
    <row r="85" spans="2:11" ht="15.5" x14ac:dyDescent="0.35">
      <c r="B85" s="12">
        <v>2</v>
      </c>
      <c r="C85" s="13" t="s">
        <v>14</v>
      </c>
      <c r="D85" s="14">
        <v>518</v>
      </c>
    </row>
    <row r="86" spans="2:11" ht="16.5" x14ac:dyDescent="0.45">
      <c r="B86" s="12">
        <v>3</v>
      </c>
      <c r="C86" s="13" t="s">
        <v>17</v>
      </c>
      <c r="D86" s="14">
        <v>450</v>
      </c>
      <c r="G86" s="48" t="s">
        <v>49</v>
      </c>
    </row>
    <row r="87" spans="2:11" ht="15.5" x14ac:dyDescent="0.35">
      <c r="B87" s="4"/>
      <c r="C87" s="3" t="s">
        <v>19</v>
      </c>
      <c r="D87" s="23">
        <v>1481</v>
      </c>
    </row>
    <row r="91" spans="2:11" x14ac:dyDescent="0.35">
      <c r="C91" s="1" t="s">
        <v>50</v>
      </c>
    </row>
    <row r="94" spans="2:11" x14ac:dyDescent="0.35">
      <c r="H94" s="49" t="s">
        <v>51</v>
      </c>
      <c r="I94" s="49"/>
      <c r="J94" s="49" t="s">
        <v>52</v>
      </c>
      <c r="K94" s="49"/>
    </row>
    <row r="95" spans="2:11" x14ac:dyDescent="0.35">
      <c r="H95" s="1" t="s">
        <v>53</v>
      </c>
      <c r="I95" s="1" t="s">
        <v>54</v>
      </c>
    </row>
    <row r="96" spans="2:11" x14ac:dyDescent="0.35">
      <c r="G96" s="1" t="s">
        <v>50</v>
      </c>
    </row>
    <row r="97" spans="7:7" x14ac:dyDescent="0.35">
      <c r="G97" s="1" t="s">
        <v>55</v>
      </c>
    </row>
    <row r="98" spans="7:7" x14ac:dyDescent="0.35">
      <c r="G98" s="1" t="s">
        <v>56</v>
      </c>
    </row>
    <row r="99" spans="7:7" x14ac:dyDescent="0.35">
      <c r="G99" s="1" t="s">
        <v>57</v>
      </c>
    </row>
    <row r="100" spans="7:7" x14ac:dyDescent="0.35">
      <c r="G100" s="1" t="s">
        <v>58</v>
      </c>
    </row>
    <row r="101" spans="7:7" x14ac:dyDescent="0.35">
      <c r="G101" s="1" t="s">
        <v>59</v>
      </c>
    </row>
    <row r="102" spans="7:7" x14ac:dyDescent="0.35">
      <c r="G102" s="1" t="s">
        <v>60</v>
      </c>
    </row>
    <row r="103" spans="7:7" x14ac:dyDescent="0.35">
      <c r="G103" s="1" t="s">
        <v>61</v>
      </c>
    </row>
    <row r="104" spans="7:7" x14ac:dyDescent="0.35">
      <c r="G104" s="1" t="s">
        <v>62</v>
      </c>
    </row>
  </sheetData>
  <mergeCells count="3">
    <mergeCell ref="F2:L2"/>
    <mergeCell ref="H94:I94"/>
    <mergeCell ref="J94:K9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 phí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2026-02-12T06:02:19Z</dcterms:created>
  <dcterms:modified xsi:type="dcterms:W3CDTF">2026-02-12T06:02:39Z</dcterms:modified>
</cp:coreProperties>
</file>